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enatcheevc-my.sharepoint.com/personal/tjones_wvc_edu/Documents/Documents/Core Themes Documents/Educational Achievement/2021-22 EA Indicaors/"/>
    </mc:Choice>
  </mc:AlternateContent>
  <xr:revisionPtr revIDLastSave="201" documentId="8_{71E570B6-E04A-421F-B519-D797DFA5F406}" xr6:coauthVersionLast="47" xr6:coauthVersionMax="47" xr10:uidLastSave="{A37B2C2D-F2C1-47A9-B888-74D42EBB87E2}"/>
  <bookViews>
    <workbookView xWindow="-108" yWindow="-108" windowWidth="24792" windowHeight="13176" firstSheet="3" activeTab="6" xr2:uid="{205EB3FA-28EA-4ABF-833E-3D56743999EC}"/>
  </bookViews>
  <sheets>
    <sheet name="EA 1_1 45 Credit Attainment" sheetId="1" r:id="rId1"/>
    <sheet name="1_2 Fall to Fall Retention" sheetId="2" r:id="rId2"/>
    <sheet name="1_3 Course Completion" sheetId="3" r:id="rId3"/>
    <sheet name="1.4 Degree Completion Rate" sheetId="4" r:id="rId4"/>
    <sheet name="1_5_1 Transfer Rate" sheetId="5" r:id="rId5"/>
    <sheet name="1_5_2 Employment Rate" sheetId="7" r:id="rId6"/>
    <sheet name="1_5_2 Disagregation" sheetId="8" r:id="rId7"/>
    <sheet name="2_1 Instruction Assess" sheetId="9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7" l="1"/>
  <c r="G10" i="7"/>
  <c r="G10" i="4"/>
  <c r="G9" i="4"/>
  <c r="G10" i="3"/>
  <c r="G9" i="3"/>
  <c r="G10" i="1"/>
  <c r="G9" i="1"/>
  <c r="F10" i="1"/>
  <c r="F9" i="1"/>
  <c r="E10" i="1"/>
  <c r="D10" i="1"/>
  <c r="E9" i="1"/>
  <c r="D9" i="1"/>
  <c r="C10" i="1" a="1"/>
  <c r="C10" i="1" s="1"/>
  <c r="C9" i="1"/>
  <c r="B10" i="1"/>
  <c r="B9" i="1"/>
  <c r="G10" i="5"/>
  <c r="G9" i="5"/>
  <c r="F9" i="5"/>
  <c r="F10" i="5"/>
  <c r="H11" i="2"/>
  <c r="G11" i="2"/>
  <c r="H9" i="2"/>
  <c r="G9" i="2"/>
  <c r="F8" i="9" l="1"/>
  <c r="E8" i="9"/>
  <c r="D8" i="9"/>
  <c r="C8" i="9"/>
  <c r="B8" i="9"/>
  <c r="F7" i="9"/>
  <c r="E7" i="9"/>
  <c r="D7" i="9"/>
  <c r="C7" i="9"/>
  <c r="B7" i="9"/>
  <c r="F11" i="7"/>
  <c r="E11" i="7"/>
  <c r="D11" i="7"/>
  <c r="C11" i="7"/>
  <c r="B11" i="7"/>
  <c r="F10" i="7"/>
  <c r="E10" i="7"/>
  <c r="D10" i="7"/>
  <c r="C10" i="7"/>
  <c r="B10" i="7"/>
  <c r="E10" i="5"/>
  <c r="D10" i="5"/>
  <c r="C10" i="5"/>
  <c r="B10" i="5"/>
  <c r="E9" i="5"/>
  <c r="D9" i="5"/>
  <c r="C9" i="5"/>
  <c r="B9" i="5"/>
  <c r="F10" i="4" l="1"/>
  <c r="E10" i="4"/>
  <c r="D10" i="4"/>
  <c r="C10" i="4"/>
  <c r="B10" i="4"/>
  <c r="F9" i="4"/>
  <c r="E9" i="4"/>
  <c r="D9" i="4"/>
  <c r="C9" i="4"/>
  <c r="B9" i="4"/>
  <c r="F10" i="3"/>
  <c r="E10" i="3"/>
  <c r="D10" i="3"/>
  <c r="C10" i="3"/>
  <c r="B10" i="3"/>
  <c r="F9" i="3"/>
  <c r="E9" i="3"/>
  <c r="D9" i="3"/>
  <c r="C9" i="3"/>
  <c r="B9" i="3"/>
  <c r="F11" i="2"/>
  <c r="E11" i="2"/>
  <c r="D11" i="2"/>
  <c r="C11" i="2"/>
  <c r="B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<sst xmlns="http://schemas.openxmlformats.org/spreadsheetml/2006/main" count="532" uniqueCount="135">
  <si>
    <t>1.3 College Level Course Completion Rate</t>
  </si>
  <si>
    <t>All students attempting a college level course in year</t>
  </si>
  <si>
    <t>Source WVC: WVC Transcript Data</t>
  </si>
  <si>
    <t xml:space="preserve">Source Regional: </t>
  </si>
  <si>
    <t xml:space="preserve">Source National: </t>
  </si>
  <si>
    <t>2016-17</t>
  </si>
  <si>
    <t>2017-18</t>
  </si>
  <si>
    <t>2018-19</t>
  </si>
  <si>
    <t>2019-20</t>
  </si>
  <si>
    <t>2020-21</t>
  </si>
  <si>
    <t>Earned 45 Credits</t>
  </si>
  <si>
    <t>WVC Goal</t>
  </si>
  <si>
    <t>WVC Mission Minimum</t>
  </si>
  <si>
    <t>National</t>
  </si>
  <si>
    <t>Regional</t>
  </si>
  <si>
    <t>Age Category</t>
  </si>
  <si>
    <t>2015-16</t>
  </si>
  <si>
    <t>Under 20</t>
  </si>
  <si>
    <t>20-29</t>
  </si>
  <si>
    <t>30-39</t>
  </si>
  <si>
    <t>40+</t>
  </si>
  <si>
    <t>Sex</t>
  </si>
  <si>
    <t>Female</t>
  </si>
  <si>
    <t>Male</t>
  </si>
  <si>
    <t>Enrollment Status</t>
  </si>
  <si>
    <t>Full Time</t>
  </si>
  <si>
    <t>Part Time</t>
  </si>
  <si>
    <t>Race/Ethnicity</t>
  </si>
  <si>
    <t>Missing</t>
  </si>
  <si>
    <t>Asian/Pacific Island</t>
  </si>
  <si>
    <t>Black</t>
  </si>
  <si>
    <t>Native American</t>
  </si>
  <si>
    <t>Latinx</t>
  </si>
  <si>
    <t>Other/More than one</t>
  </si>
  <si>
    <t>White</t>
  </si>
  <si>
    <t>Need Based Financial Aid</t>
  </si>
  <si>
    <t>No</t>
  </si>
  <si>
    <t>Yes</t>
  </si>
  <si>
    <t>1.1 Earned 45 Credits During First Year at WVC</t>
  </si>
  <si>
    <t>Degree Seeking students, new fall WVC student cohort.</t>
  </si>
  <si>
    <t>Regional Source: SBCTC FTEC Database Dashboard</t>
  </si>
  <si>
    <t>National Source:</t>
  </si>
  <si>
    <t>LT 20</t>
  </si>
  <si>
    <t>Asian/Pacific Islander</t>
  </si>
  <si>
    <t>1.2 Fall to Fall Retetnion</t>
  </si>
  <si>
    <t>Source WVC: WVC Data Warehouse</t>
  </si>
  <si>
    <t>Source Regional: SBCTC FTEC Database dashboard</t>
  </si>
  <si>
    <t>Source National: NCES IPEDS Institutional Data</t>
  </si>
  <si>
    <t>Fall 2015</t>
  </si>
  <si>
    <t>Fall 2016</t>
  </si>
  <si>
    <t>Fall 2017</t>
  </si>
  <si>
    <t>Fall 2018</t>
  </si>
  <si>
    <t>Fall 2019</t>
  </si>
  <si>
    <t>to Fall 2016</t>
  </si>
  <si>
    <t>to Fall 2017</t>
  </si>
  <si>
    <t>to Fall 2018</t>
  </si>
  <si>
    <t>to Fall 2019</t>
  </si>
  <si>
    <t>to Fall 2020</t>
  </si>
  <si>
    <t>WVC Retention</t>
  </si>
  <si>
    <t>1.4 Degre/Certificate (at least one year) Completin Rate</t>
  </si>
  <si>
    <t>Degree seeeking, new WVC fall cohort who complete 150% of time</t>
  </si>
  <si>
    <t>WVC Source:  WVC Data Warehouse</t>
  </si>
  <si>
    <t>State Source: IPEDS Graduation Rate Survey for Washington Community Colleges</t>
  </si>
  <si>
    <t>National Source: IPEDS Graduation Rate Survey Database, for Predominately 2-Year Public Institutions</t>
  </si>
  <si>
    <t>Fall 2014</t>
  </si>
  <si>
    <t>Completion Rate</t>
  </si>
  <si>
    <t>Under 2</t>
  </si>
  <si>
    <t>Enrollment Status at Entry</t>
  </si>
  <si>
    <t>Need Based Financial Aid at Entry</t>
  </si>
  <si>
    <t>1.5.1 Transfr Rate for Academic Students</t>
  </si>
  <si>
    <t>New college students, with transfer intent in five years (no dual enrollment)</t>
  </si>
  <si>
    <t>Source WVC: WVC Data Warehouse, tied to National Student Clearinghouse data match</t>
  </si>
  <si>
    <t>Source National: National Student Clearinghouse data</t>
  </si>
  <si>
    <t>Source Regional: SBCTC FTEC Database Dashboard</t>
  </si>
  <si>
    <t>Fall 2012</t>
  </si>
  <si>
    <t>Fall 2013</t>
  </si>
  <si>
    <t>Totals</t>
  </si>
  <si>
    <t>1.5.2 Employment Rate for Workforce ^&amp; Trades</t>
  </si>
  <si>
    <t>One year after leaving WVC , workforce students who earned a degree, certificate or earned 45 credits with a 2.0 GPA</t>
  </si>
  <si>
    <t>Source WVC: WVC Data Linking for Outcomes Assessment (DLOA) database</t>
  </si>
  <si>
    <t>Source State: SBCTC FTEC Database, baased on DLOA data</t>
  </si>
  <si>
    <t>Source National: Estimate based on Bureau of Labor data on community college gradutes</t>
  </si>
  <si>
    <t>2015-16 Cohort</t>
  </si>
  <si>
    <t>2016-17 Cohort</t>
  </si>
  <si>
    <t>2017-18 Cohort</t>
  </si>
  <si>
    <t>2018-19 Cohort</t>
  </si>
  <si>
    <t>Overall Results</t>
  </si>
  <si>
    <t>Employed</t>
  </si>
  <si>
    <t>Transferred</t>
  </si>
  <si>
    <t>Not In</t>
  </si>
  <si>
    <t>Employment</t>
  </si>
  <si>
    <t>(in UI* files)</t>
  </si>
  <si>
    <t>(other coll)</t>
  </si>
  <si>
    <t>UI* Files</t>
  </si>
  <si>
    <t>Rate</t>
  </si>
  <si>
    <t>Cohort Year</t>
  </si>
  <si>
    <t>2014-15</t>
  </si>
  <si>
    <t>*-Unemployment Insurace (indicates in covered employment)</t>
  </si>
  <si>
    <t>UI Files</t>
  </si>
  <si>
    <t>Started WVC With Need Based Finacial Aid</t>
  </si>
  <si>
    <t>40 +</t>
  </si>
  <si>
    <t>2.1 Number Of Instruction Programs Completing Student Learning Outcomes Assessments</t>
  </si>
  <si>
    <t>Percent of instruction program’s area plans demonstrating active collection, analysis and use of student learning outcomes for the program.</t>
  </si>
  <si>
    <t>Fall 2020</t>
  </si>
  <si>
    <t>Fall 2021</t>
  </si>
  <si>
    <t>Fall 15</t>
  </si>
  <si>
    <t>Fall 16</t>
  </si>
  <si>
    <t>Fall 17</t>
  </si>
  <si>
    <t>Fall 18</t>
  </si>
  <si>
    <t>Fall 19</t>
  </si>
  <si>
    <t>Fall 20</t>
  </si>
  <si>
    <t>Fall 21</t>
  </si>
  <si>
    <t>to Fall 16</t>
  </si>
  <si>
    <t>to Fall 17</t>
  </si>
  <si>
    <t>to Fall 18</t>
  </si>
  <si>
    <t>to Fall 20</t>
  </si>
  <si>
    <t>to Fall 21</t>
  </si>
  <si>
    <t>to Fall 22</t>
  </si>
  <si>
    <t>20-24</t>
  </si>
  <si>
    <t>25-29</t>
  </si>
  <si>
    <t>2021-22</t>
  </si>
  <si>
    <t>2019-20 Cohort</t>
  </si>
  <si>
    <t>2018-20</t>
  </si>
  <si>
    <t>Percent Transfer</t>
  </si>
  <si>
    <t>20 to 24</t>
  </si>
  <si>
    <t>25 to 29</t>
  </si>
  <si>
    <t>Fall 2015 to Fall 2016</t>
  </si>
  <si>
    <t>Fall 2016 to Fall 2017</t>
  </si>
  <si>
    <t>Fall 2017 to Fall 2018</t>
  </si>
  <si>
    <t>Fall 2018 to Fall 2019</t>
  </si>
  <si>
    <t>Fall 2019 to Fall 2020</t>
  </si>
  <si>
    <t>Fall 2020 to Fall 2021</t>
  </si>
  <si>
    <t>Fall 2021 to Fall 2022</t>
  </si>
  <si>
    <t>2020-21 Cohort</t>
  </si>
  <si>
    <t>Employment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</si>
</sst>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8"/>
      <name val="Calibri"/>
      <family val="2"/>
      <scheme val="minor"/>
    </font>
    <font>
      <sz val="14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3" fillId="0" borderId="0" xfId="0" applyFont="1"/>
    <xf numFmtId="0" fontId="4" fillId="0" borderId="0" xfId="0" applyFont="1"/>
    <xf numFmtId="164" fontId="4" fillId="0" borderId="0" xfId="1" applyNumberFormat="1" applyFont="1"/>
    <xf numFmtId="164" fontId="4" fillId="0" borderId="1" xfId="1" applyNumberFormat="1" applyFont="1" applyBorder="1"/>
    <xf numFmtId="0" fontId="4" fillId="0" borderId="1" xfId="0" applyFont="1" applyBorder="1"/>
    <xf numFmtId="0" fontId="3" fillId="0" borderId="1" xfId="0" applyFont="1" applyBorder="1"/>
    <xf numFmtId="0" fontId="2" fillId="0" borderId="2" xfId="0" applyFont="1" applyBorder="1" applyAlignment="1">
      <alignment horizontal="center"/>
    </xf>
    <xf numFmtId="0" fontId="3" fillId="0" borderId="3" xfId="0" applyFont="1" applyBorder="1"/>
    <xf numFmtId="164" fontId="4" fillId="0" borderId="4" xfId="1" applyNumberFormat="1" applyFont="1" applyBorder="1"/>
    <xf numFmtId="164" fontId="4" fillId="0" borderId="5" xfId="1" applyNumberFormat="1" applyFont="1" applyBorder="1"/>
    <xf numFmtId="0" fontId="3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3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164" fontId="4" fillId="0" borderId="10" xfId="0" applyNumberFormat="1" applyFont="1" applyBorder="1"/>
    <xf numFmtId="0" fontId="3" fillId="0" borderId="1" xfId="0" applyFont="1" applyBorder="1" applyAlignment="1">
      <alignment horizontal="center"/>
    </xf>
    <xf numFmtId="164" fontId="4" fillId="2" borderId="1" xfId="1" applyNumberFormat="1" applyFont="1" applyFill="1" applyBorder="1"/>
    <xf numFmtId="0" fontId="3" fillId="0" borderId="2" xfId="0" applyFont="1" applyBorder="1" applyAlignment="1">
      <alignment horizontal="center"/>
    </xf>
    <xf numFmtId="0" fontId="3" fillId="0" borderId="12" xfId="0" applyFont="1" applyBorder="1"/>
    <xf numFmtId="164" fontId="4" fillId="0" borderId="13" xfId="1" applyNumberFormat="1" applyFont="1" applyBorder="1"/>
    <xf numFmtId="164" fontId="4" fillId="0" borderId="14" xfId="1" applyNumberFormat="1" applyFont="1" applyBorder="1"/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4" fillId="2" borderId="0" xfId="0" applyFont="1" applyFill="1"/>
    <xf numFmtId="164" fontId="4" fillId="0" borderId="0" xfId="1" applyNumberFormat="1" applyFont="1" applyBorder="1"/>
    <xf numFmtId="164" fontId="4" fillId="0" borderId="10" xfId="1" applyNumberFormat="1" applyFont="1" applyBorder="1"/>
    <xf numFmtId="164" fontId="4" fillId="0" borderId="11" xfId="1" applyNumberFormat="1" applyFont="1" applyBorder="1"/>
    <xf numFmtId="0" fontId="4" fillId="2" borderId="1" xfId="0" applyFont="1" applyFill="1" applyBorder="1"/>
    <xf numFmtId="0" fontId="6" fillId="0" borderId="0" xfId="0" applyFont="1"/>
    <xf numFmtId="0" fontId="3" fillId="2" borderId="2" xfId="0" applyFont="1" applyFill="1" applyBorder="1" applyAlignment="1">
      <alignment horizontal="center"/>
    </xf>
    <xf numFmtId="164" fontId="4" fillId="2" borderId="4" xfId="1" applyNumberFormat="1" applyFont="1" applyFill="1" applyBorder="1"/>
    <xf numFmtId="164" fontId="4" fillId="2" borderId="10" xfId="0" applyNumberFormat="1" applyFont="1" applyFill="1" applyBorder="1"/>
    <xf numFmtId="164" fontId="4" fillId="0" borderId="7" xfId="1" applyNumberFormat="1" applyFont="1" applyBorder="1"/>
    <xf numFmtId="164" fontId="4" fillId="0" borderId="8" xfId="1" applyNumberFormat="1" applyFont="1" applyBorder="1"/>
    <xf numFmtId="9" fontId="4" fillId="0" borderId="7" xfId="1" applyFont="1" applyBorder="1"/>
    <xf numFmtId="9" fontId="4" fillId="0" borderId="8" xfId="1" applyFont="1" applyBorder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164" fontId="0" fillId="0" borderId="1" xfId="0" applyNumberFormat="1" applyBorder="1" applyAlignment="1">
      <alignment horizontal="right"/>
    </xf>
    <xf numFmtId="164" fontId="0" fillId="2" borderId="1" xfId="0" applyNumberFormat="1" applyFill="1" applyBorder="1" applyAlignment="1">
      <alignment horizontal="right"/>
    </xf>
    <xf numFmtId="164" fontId="4" fillId="0" borderId="1" xfId="1" applyNumberFormat="1" applyFont="1" applyBorder="1" applyAlignment="1">
      <alignment horizontal="right"/>
    </xf>
    <xf numFmtId="164" fontId="0" fillId="3" borderId="1" xfId="0" applyNumberFormat="1" applyFill="1" applyBorder="1" applyAlignment="1">
      <alignment horizontal="right"/>
    </xf>
    <xf numFmtId="0" fontId="3" fillId="0" borderId="1" xfId="0" applyFont="1" applyBorder="1" applyAlignment="1">
      <alignment vertical="center" wrapText="1"/>
    </xf>
    <xf numFmtId="164" fontId="4" fillId="0" borderId="1" xfId="1" applyNumberFormat="1" applyFont="1" applyFill="1" applyBorder="1"/>
    <xf numFmtId="9" fontId="4" fillId="2" borderId="1" xfId="1" applyFont="1" applyFill="1" applyBorder="1"/>
    <xf numFmtId="9" fontId="4" fillId="0" borderId="1" xfId="1" applyFont="1" applyBorder="1"/>
    <xf numFmtId="164" fontId="4" fillId="0" borderId="2" xfId="1" applyNumberFormat="1" applyFont="1" applyBorder="1" applyAlignment="1">
      <alignment horizontal="center" vertical="center"/>
    </xf>
    <xf numFmtId="164" fontId="4" fillId="0" borderId="21" xfId="1" applyNumberFormat="1" applyFont="1" applyBorder="1" applyAlignment="1">
      <alignment horizontal="center" vertical="center"/>
    </xf>
    <xf numFmtId="164" fontId="4" fillId="0" borderId="2" xfId="1" applyNumberFormat="1" applyFont="1" applyBorder="1" applyAlignment="1">
      <alignment horizontal="right" vertical="center"/>
    </xf>
    <xf numFmtId="164" fontId="4" fillId="0" borderId="21" xfId="1" applyNumberFormat="1" applyFont="1" applyBorder="1" applyAlignment="1">
      <alignment horizontal="right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1.1 Credit Attainment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'EA 1_1 45 Credit Attainment'!$A$8</c:f>
              <c:strCache>
                <c:ptCount val="1"/>
                <c:pt idx="0">
                  <c:v>Earned 45 Credits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'EA 1_1 45 Credit Attainment'!$B$7:$G$7</c:f>
              <c:strCache>
                <c:ptCount val="6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</c:strCache>
            </c:strRef>
          </c:cat>
          <c:val>
            <c:numRef>
              <c:f>'EA 1_1 45 Credit Attainment'!$B$8:$G$8</c:f>
              <c:numCache>
                <c:formatCode>0.0%</c:formatCode>
                <c:ptCount val="6"/>
                <c:pt idx="0">
                  <c:v>0.29650613786591123</c:v>
                </c:pt>
                <c:pt idx="1">
                  <c:v>0.27024482109227871</c:v>
                </c:pt>
                <c:pt idx="2">
                  <c:v>0.38329764453961457</c:v>
                </c:pt>
                <c:pt idx="3">
                  <c:v>0.37759815242494227</c:v>
                </c:pt>
                <c:pt idx="4">
                  <c:v>0.42119205298013246</c:v>
                </c:pt>
                <c:pt idx="5">
                  <c:v>0.39689922480620154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07-4743-BF05-25E0145E01B8}"/>
            </c:ext>
          </c:extLst>
        </c:ser>
        <c:ser>
          <c:idx val="1"/>
          <c:order val="1"/>
          <c:tx>
            <c:strRef>
              <c:f>'EA 1_1 45 Credit Attainment'!$A$9</c:f>
              <c:strCache>
                <c:ptCount val="1"/>
                <c:pt idx="0">
                  <c:v>WVC Goal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'EA 1_1 45 Credit Attainment'!$B$7:$G$7</c:f>
              <c:strCache>
                <c:ptCount val="6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</c:strCache>
            </c:strRef>
          </c:cat>
          <c:val>
            <c:numRef>
              <c:f>'EA 1_1 45 Credit Attainment'!$B$9:$G$9</c:f>
              <c:numCache>
                <c:formatCode>0.0%</c:formatCode>
                <c:ptCount val="6"/>
                <c:pt idx="0">
                  <c:v>0.30243626062322948</c:v>
                </c:pt>
                <c:pt idx="1">
                  <c:v>0.28904298906867687</c:v>
                </c:pt>
                <c:pt idx="2">
                  <c:v>0.28904298906867687</c:v>
                </c:pt>
                <c:pt idx="3">
                  <c:v>0.32301652518925356</c:v>
                </c:pt>
                <c:pt idx="4">
                  <c:v>0.33854992276030044</c:v>
                </c:pt>
                <c:pt idx="5">
                  <c:v>0.35676311701618735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07-4743-BF05-25E0145E01B8}"/>
            </c:ext>
          </c:extLst>
        </c:ser>
        <c:ser>
          <c:idx val="2"/>
          <c:order val="2"/>
          <c:tx>
            <c:strRef>
              <c:f>'EA 1_1 45 Credit Attainment'!$A$10</c:f>
              <c:strCache>
                <c:ptCount val="1"/>
                <c:pt idx="0">
                  <c:v>WVC Mission Minimum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'EA 1_1 45 Credit Attainment'!$B$7:$G$7</c:f>
              <c:strCache>
                <c:ptCount val="6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</c:strCache>
            </c:strRef>
          </c:cat>
          <c:val>
            <c:numRef>
              <c:f>'EA 1_1 45 Credit Attainment'!$B$10:$G$10</c:f>
              <c:numCache>
                <c:formatCode>0.0%</c:formatCode>
                <c:ptCount val="6"/>
                <c:pt idx="0">
                  <c:v>0.29057601510859299</c:v>
                </c:pt>
                <c:pt idx="1">
                  <c:v>0.27770796988951307</c:v>
                </c:pt>
                <c:pt idx="2">
                  <c:v>0.27770796988951307</c:v>
                </c:pt>
                <c:pt idx="3">
                  <c:v>0.31034921047594949</c:v>
                </c:pt>
                <c:pt idx="4">
                  <c:v>0.32527345520107293</c:v>
                </c:pt>
                <c:pt idx="5">
                  <c:v>0.34277240654496433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07-4743-BF05-25E0145E0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2345711"/>
        <c:axId val="1912346671"/>
      </c:lineChart>
      <c:catAx>
        <c:axId val="1912345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12346671"/>
        <c:crosses val="autoZero"/>
        <c:auto val="1"/>
        <c:lblAlgn val="ctr"/>
        <c:lblOffset val="100"/>
        <c:noMultiLvlLbl val="0"/>
      </c:catAx>
      <c:valAx>
        <c:axId val="1912346671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1234571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b="1"/>
              <a:t>1.5.2 Employment Rate for </a:t>
            </a:r>
            <a:br>
              <a:rPr lang="en-US" b="1"/>
            </a:br>
            <a:r>
              <a:rPr lang="en-US" b="1"/>
              <a:t>Workforce &amp; Trades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'1_5_2 Employment Rate'!$A$9</c:f>
              <c:strCache>
                <c:ptCount val="1"/>
                <c:pt idx="0">
                  <c:v>Employment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'1_5_2 Employment Rate'!$C$8:$G$8</c:f>
              <c:strCache>
                <c:ptCount val="5"/>
                <c:pt idx="0">
                  <c:v>2016-17 Cohort</c:v>
                </c:pt>
                <c:pt idx="1">
                  <c:v>2017-18 Cohort</c:v>
                </c:pt>
                <c:pt idx="2">
                  <c:v>2018-19 Cohort</c:v>
                </c:pt>
                <c:pt idx="3">
                  <c:v>2019-20 Cohort</c:v>
                </c:pt>
                <c:pt idx="4">
                  <c:v>2020-21 Cohort</c:v>
                </c:pt>
              </c:strCache>
            </c:strRef>
          </c:cat>
          <c:val>
            <c:numRef>
              <c:f>'1_5_2 Employment Rate'!$C$9:$G$9</c:f>
              <c:numCache>
                <c:formatCode>0.0%</c:formatCode>
                <c:ptCount val="5"/>
                <c:pt idx="0">
                  <c:v>0.77120822622107965</c:v>
                </c:pt>
                <c:pt idx="1">
                  <c:v>0.7821100917431193</c:v>
                </c:pt>
                <c:pt idx="2">
                  <c:v>0.81642512077294682</c:v>
                </c:pt>
                <c:pt idx="3">
                  <c:v>0.80751173708920188</c:v>
                </c:pt>
                <c:pt idx="4">
                  <c:v>0.83799999999999997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AE-49F5-8019-D21EDFEC360B}"/>
            </c:ext>
          </c:extLst>
        </c:ser>
        <c:ser>
          <c:idx val="1"/>
          <c:order val="1"/>
          <c:tx>
            <c:strRef>
              <c:f>'1_5_2 Employment Rate'!$A$10</c:f>
              <c:strCache>
                <c:ptCount val="1"/>
                <c:pt idx="0">
                  <c:v>WVC Goal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'1_5_2 Employment Rate'!$C$8:$G$8</c:f>
              <c:strCache>
                <c:ptCount val="5"/>
                <c:pt idx="0">
                  <c:v>2016-17 Cohort</c:v>
                </c:pt>
                <c:pt idx="1">
                  <c:v>2017-18 Cohort</c:v>
                </c:pt>
                <c:pt idx="2">
                  <c:v>2018-19 Cohort</c:v>
                </c:pt>
                <c:pt idx="3">
                  <c:v>2019-20 Cohort</c:v>
                </c:pt>
                <c:pt idx="4">
                  <c:v>2020-21 Cohort</c:v>
                </c:pt>
              </c:strCache>
            </c:strRef>
          </c:cat>
          <c:val>
            <c:numRef>
              <c:f>'1_5_2 Employment Rate'!$C$10:$G$10</c:f>
              <c:numCache>
                <c:formatCode>0.0%</c:formatCode>
                <c:ptCount val="5"/>
                <c:pt idx="0">
                  <c:v>0.74395752676515836</c:v>
                </c:pt>
                <c:pt idx="1">
                  <c:v>0.76334171509114535</c:v>
                </c:pt>
                <c:pt idx="2">
                  <c:v>0.78161256651159572</c:v>
                </c:pt>
                <c:pt idx="3">
                  <c:v>0.79079240062711698</c:v>
                </c:pt>
                <c:pt idx="4">
                  <c:v>0.78620824863965932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AE-49F5-8019-D21EDFEC360B}"/>
            </c:ext>
          </c:extLst>
        </c:ser>
        <c:ser>
          <c:idx val="2"/>
          <c:order val="2"/>
          <c:tx>
            <c:strRef>
              <c:f>'1_5_2 Employment Rate'!$A$11</c:f>
              <c:strCache>
                <c:ptCount val="1"/>
                <c:pt idx="0">
                  <c:v>WVC Mission Minimum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'1_5_2 Employment Rate'!$C$8:$G$8</c:f>
              <c:strCache>
                <c:ptCount val="5"/>
                <c:pt idx="0">
                  <c:v>2016-17 Cohort</c:v>
                </c:pt>
                <c:pt idx="1">
                  <c:v>2017-18 Cohort</c:v>
                </c:pt>
                <c:pt idx="2">
                  <c:v>2018-19 Cohort</c:v>
                </c:pt>
                <c:pt idx="3">
                  <c:v>2019-20 Cohort</c:v>
                </c:pt>
                <c:pt idx="4">
                  <c:v>2020-21 Cohort</c:v>
                </c:pt>
              </c:strCache>
            </c:strRef>
          </c:cat>
          <c:val>
            <c:numRef>
              <c:f>'1_5_2 Employment Rate'!$C$11:$G$11</c:f>
              <c:numCache>
                <c:formatCode>0.0%</c:formatCode>
                <c:ptCount val="5"/>
                <c:pt idx="0">
                  <c:v>0.70395752676515833</c:v>
                </c:pt>
                <c:pt idx="1">
                  <c:v>0.72334171509114531</c:v>
                </c:pt>
                <c:pt idx="2">
                  <c:v>0.74161256651159568</c:v>
                </c:pt>
                <c:pt idx="3">
                  <c:v>0.75079240062711694</c:v>
                </c:pt>
                <c:pt idx="4">
                  <c:v>0.75537655261457459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AE-49F5-8019-D21EDFEC3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022144"/>
        <c:axId val="567022624"/>
      </c:lineChart>
      <c:catAx>
        <c:axId val="56702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67022624"/>
        <c:crosses val="autoZero"/>
        <c:auto val="1"/>
        <c:lblAlgn val="ctr"/>
        <c:lblOffset val="100"/>
        <c:noMultiLvlLbl val="0"/>
      </c:catAx>
      <c:valAx>
        <c:axId val="567022624"/>
        <c:scaling>
          <c:orientation val="minMax"/>
          <c:min val="0.6500000000000001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670221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b="1"/>
              <a:t>1.5.2 Employmnet Rate for Workforce &amp; Trades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'1_5_2 Employment Rate'!$A$9</c:f>
              <c:strCache>
                <c:ptCount val="1"/>
                <c:pt idx="0">
                  <c:v>Employment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'1_5_2 Employment Rate'!$C$8:$G$8</c:f>
              <c:strCache>
                <c:ptCount val="5"/>
                <c:pt idx="0">
                  <c:v>2016-17 Cohort</c:v>
                </c:pt>
                <c:pt idx="1">
                  <c:v>2017-18 Cohort</c:v>
                </c:pt>
                <c:pt idx="2">
                  <c:v>2018-19 Cohort</c:v>
                </c:pt>
                <c:pt idx="3">
                  <c:v>2019-20 Cohort</c:v>
                </c:pt>
                <c:pt idx="4">
                  <c:v>2020-21 Cohort</c:v>
                </c:pt>
              </c:strCache>
            </c:strRef>
          </c:cat>
          <c:val>
            <c:numRef>
              <c:f>'1_5_2 Employment Rate'!$C$9:$G$9</c:f>
              <c:numCache>
                <c:formatCode>0.0%</c:formatCode>
                <c:ptCount val="5"/>
                <c:pt idx="0">
                  <c:v>0.77120822622107965</c:v>
                </c:pt>
                <c:pt idx="1">
                  <c:v>0.7821100917431193</c:v>
                </c:pt>
                <c:pt idx="2">
                  <c:v>0.81642512077294682</c:v>
                </c:pt>
                <c:pt idx="3">
                  <c:v>0.80751173708920188</c:v>
                </c:pt>
                <c:pt idx="4">
                  <c:v>0.83799999999999997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C2-4E01-8874-7ED1A474446D}"/>
            </c:ext>
          </c:extLst>
        </c:ser>
        <c:ser>
          <c:idx val="1"/>
          <c:order val="1"/>
          <c:tx>
            <c:strRef>
              <c:f>'1_5_2 Employment Rate'!$A$12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'1_5_2 Employment Rate'!$C$8:$G$8</c:f>
              <c:strCache>
                <c:ptCount val="5"/>
                <c:pt idx="0">
                  <c:v>2016-17 Cohort</c:v>
                </c:pt>
                <c:pt idx="1">
                  <c:v>2017-18 Cohort</c:v>
                </c:pt>
                <c:pt idx="2">
                  <c:v>2018-19 Cohort</c:v>
                </c:pt>
                <c:pt idx="3">
                  <c:v>2019-20 Cohort</c:v>
                </c:pt>
                <c:pt idx="4">
                  <c:v>2020-21 Cohort</c:v>
                </c:pt>
              </c:strCache>
            </c:strRef>
          </c:cat>
          <c:val>
            <c:numRef>
              <c:f>'1_5_2 Employment Rate'!$C$12:$G$12</c:f>
              <c:numCache>
                <c:formatCode>0%</c:formatCode>
                <c:ptCount val="5"/>
                <c:pt idx="0">
                  <c:v>0.76</c:v>
                </c:pt>
                <c:pt idx="1">
                  <c:v>0.72</c:v>
                </c:pt>
                <c:pt idx="2">
                  <c:v>0.74</c:v>
                </c:pt>
                <c:pt idx="3">
                  <c:v>0.76800000000000002</c:v>
                </c:pt>
                <c:pt idx="4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C2-4E01-8874-7ED1A474446D}"/>
            </c:ext>
          </c:extLst>
        </c:ser>
        <c:ser>
          <c:idx val="2"/>
          <c:order val="2"/>
          <c:tx>
            <c:strRef>
              <c:f>'1_5_2 Employment Rate'!$A$13</c:f>
              <c:strCache>
                <c:ptCount val="1"/>
                <c:pt idx="0">
                  <c:v>Regional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'1_5_2 Employment Rate'!$C$8:$G$8</c:f>
              <c:strCache>
                <c:ptCount val="5"/>
                <c:pt idx="0">
                  <c:v>2016-17 Cohort</c:v>
                </c:pt>
                <c:pt idx="1">
                  <c:v>2017-18 Cohort</c:v>
                </c:pt>
                <c:pt idx="2">
                  <c:v>2018-19 Cohort</c:v>
                </c:pt>
                <c:pt idx="3">
                  <c:v>2019-20 Cohort</c:v>
                </c:pt>
                <c:pt idx="4">
                  <c:v>2020-21 Cohort</c:v>
                </c:pt>
              </c:strCache>
            </c:strRef>
          </c:cat>
          <c:val>
            <c:numRef>
              <c:f>'1_5_2 Employment Rate'!$C$13:$G$13</c:f>
              <c:numCache>
                <c:formatCode>0%</c:formatCode>
                <c:ptCount val="5"/>
                <c:pt idx="0">
                  <c:v>0.74</c:v>
                </c:pt>
                <c:pt idx="1">
                  <c:v>0.75</c:v>
                </c:pt>
                <c:pt idx="2">
                  <c:v>0.75</c:v>
                </c:pt>
                <c:pt idx="3">
                  <c:v>0.72</c:v>
                </c:pt>
                <c:pt idx="4">
                  <c:v>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C2-4E01-8874-7ED1A4744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7147952"/>
        <c:axId val="1747140272"/>
      </c:lineChart>
      <c:catAx>
        <c:axId val="174714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747140272"/>
        <c:crosses val="autoZero"/>
        <c:auto val="1"/>
        <c:lblAlgn val="ctr"/>
        <c:lblOffset val="100"/>
        <c:noMultiLvlLbl val="0"/>
      </c:catAx>
      <c:valAx>
        <c:axId val="174714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74714795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1.1 Credit Attained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'EA 1_1 45 Credit Attainment'!$A$8</c:f>
              <c:strCache>
                <c:ptCount val="1"/>
                <c:pt idx="0">
                  <c:v>Earned 45 Credits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'EA 1_1 45 Credit Attainment'!$B$7:$G$7</c:f>
              <c:strCache>
                <c:ptCount val="6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</c:strCache>
            </c:strRef>
          </c:cat>
          <c:val>
            <c:numRef>
              <c:f>'EA 1_1 45 Credit Attainment'!$B$8:$G$8</c:f>
              <c:numCache>
                <c:formatCode>0.0%</c:formatCode>
                <c:ptCount val="6"/>
                <c:pt idx="0">
                  <c:v>0.29650613786591123</c:v>
                </c:pt>
                <c:pt idx="1">
                  <c:v>0.27024482109227871</c:v>
                </c:pt>
                <c:pt idx="2">
                  <c:v>0.38329764453961457</c:v>
                </c:pt>
                <c:pt idx="3">
                  <c:v>0.37759815242494227</c:v>
                </c:pt>
                <c:pt idx="4">
                  <c:v>0.42119205298013246</c:v>
                </c:pt>
                <c:pt idx="5">
                  <c:v>0.39689922480620154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87-44AC-A62A-92E88514AA4C}"/>
            </c:ext>
          </c:extLst>
        </c:ser>
        <c:ser>
          <c:idx val="1"/>
          <c:order val="1"/>
          <c:tx>
            <c:strRef>
              <c:f>'EA 1_1 45 Credit Attainment'!$A$11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'EA 1_1 45 Credit Attainment'!$B$7:$G$7</c:f>
              <c:strCache>
                <c:ptCount val="6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</c:strCache>
            </c:strRef>
          </c:cat>
          <c:val>
            <c:numRef>
              <c:f>'EA 1_1 45 Credit Attainment'!$B$11:$G$11</c:f>
              <c:numCache>
                <c:formatCode>0.0%</c:formatCode>
                <c:ptCount val="6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87-44AC-A62A-92E88514AA4C}"/>
            </c:ext>
          </c:extLst>
        </c:ser>
        <c:ser>
          <c:idx val="2"/>
          <c:order val="2"/>
          <c:tx>
            <c:strRef>
              <c:f>'EA 1_1 45 Credit Attainment'!$A$12</c:f>
              <c:strCache>
                <c:ptCount val="1"/>
                <c:pt idx="0">
                  <c:v>Regional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'EA 1_1 45 Credit Attainment'!$B$7:$G$7</c:f>
              <c:strCache>
                <c:ptCount val="6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  <c:pt idx="5">
                  <c:v>2021-22</c:v>
                </c:pt>
              </c:strCache>
            </c:strRef>
          </c:cat>
          <c:val>
            <c:numRef>
              <c:f>'EA 1_1 45 Credit Attainment'!$B$12:$G$12</c:f>
              <c:numCache>
                <c:formatCode>0.0%</c:formatCode>
                <c:ptCount val="6"/>
                <c:pt idx="0">
                  <c:v>0.28000000000000003</c:v>
                </c:pt>
                <c:pt idx="1">
                  <c:v>0.29299999999999998</c:v>
                </c:pt>
                <c:pt idx="2">
                  <c:v>0.30499999999999999</c:v>
                </c:pt>
                <c:pt idx="3">
                  <c:v>0.32700000000000001</c:v>
                </c:pt>
                <c:pt idx="4">
                  <c:v>0.34200000000000003</c:v>
                </c:pt>
                <c:pt idx="5">
                  <c:v>0.32900000000000001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87-44AC-A62A-92E88514A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57375"/>
        <c:axId val="491250655"/>
      </c:lineChart>
      <c:catAx>
        <c:axId val="491257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91250655"/>
        <c:crosses val="autoZero"/>
        <c:auto val="1"/>
        <c:lblAlgn val="ctr"/>
        <c:lblOffset val="100"/>
        <c:noMultiLvlLbl val="0"/>
      </c:catAx>
      <c:valAx>
        <c:axId val="491250655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91257375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b="1"/>
              <a:t>1.2 Fall to Fall Retention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'1_2 Fall to Fall Retention'!$A$9</c:f>
              <c:strCache>
                <c:ptCount val="1"/>
                <c:pt idx="0">
                  <c:v>WVC Retention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'1_2 Fall to Fall Retention'!$D$8:$H$8</c:f>
              <c:strCache>
                <c:ptCount val="5"/>
                <c:pt idx="0">
                  <c:v>Fall 2017 to Fall 2018</c:v>
                </c:pt>
                <c:pt idx="1">
                  <c:v>Fall 2018 to Fall 2019</c:v>
                </c:pt>
                <c:pt idx="2">
                  <c:v>Fall 2019 to Fall 2020</c:v>
                </c:pt>
                <c:pt idx="3">
                  <c:v>Fall 2020 to Fall 2021</c:v>
                </c:pt>
                <c:pt idx="4">
                  <c:v>Fall 2021 to Fall 2022</c:v>
                </c:pt>
              </c:strCache>
            </c:strRef>
          </c:cat>
          <c:val>
            <c:numRef>
              <c:f>'1_2 Fall to Fall Retention'!$D$9:$H$9</c:f>
              <c:numCache>
                <c:formatCode>0.0%</c:formatCode>
                <c:ptCount val="5"/>
                <c:pt idx="0">
                  <c:v>0.58816837315130832</c:v>
                </c:pt>
                <c:pt idx="1">
                  <c:v>0.61690885072655222</c:v>
                </c:pt>
                <c:pt idx="2">
                  <c:v>0.62269503546099292</c:v>
                </c:pt>
                <c:pt idx="3">
                  <c:v>0.6054629303298753</c:v>
                </c:pt>
                <c:pt idx="4">
                  <c:v>0.60515162128679412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8B-48BE-B4FA-9AE0A60106EB}"/>
            </c:ext>
          </c:extLst>
        </c:ser>
        <c:ser>
          <c:idx val="1"/>
          <c:order val="1"/>
          <c:tx>
            <c:strRef>
              <c:f>'1_2 Fall to Fall Retention'!$A$10</c:f>
              <c:strCache>
                <c:ptCount val="1"/>
                <c:pt idx="0">
                  <c:v>WVC Goal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'1_2 Fall to Fall Retention'!$D$8:$H$8</c:f>
              <c:strCache>
                <c:ptCount val="5"/>
                <c:pt idx="0">
                  <c:v>Fall 2017 to Fall 2018</c:v>
                </c:pt>
                <c:pt idx="1">
                  <c:v>Fall 2018 to Fall 2019</c:v>
                </c:pt>
                <c:pt idx="2">
                  <c:v>Fall 2019 to Fall 2020</c:v>
                </c:pt>
                <c:pt idx="3">
                  <c:v>Fall 2020 to Fall 2021</c:v>
                </c:pt>
                <c:pt idx="4">
                  <c:v>Fall 2021 to Fall 2022</c:v>
                </c:pt>
              </c:strCache>
            </c:strRef>
          </c:cat>
          <c:val>
            <c:numRef>
              <c:f>'1_2 Fall to Fall Retention'!$D$10:$H$10</c:f>
              <c:numCache>
                <c:formatCode>0.0%</c:formatCode>
                <c:ptCount val="5"/>
                <c:pt idx="0">
                  <c:v>0.58192090395480223</c:v>
                </c:pt>
                <c:pt idx="1">
                  <c:v>0.61241970021413272</c:v>
                </c:pt>
                <c:pt idx="2">
                  <c:v>0.60277136258660513</c:v>
                </c:pt>
                <c:pt idx="3">
                  <c:v>0.55364238410596023</c:v>
                </c:pt>
                <c:pt idx="4">
                  <c:v>0.57984496124031004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8B-48BE-B4FA-9AE0A60106EB}"/>
            </c:ext>
          </c:extLst>
        </c:ser>
        <c:ser>
          <c:idx val="2"/>
          <c:order val="2"/>
          <c:tx>
            <c:strRef>
              <c:f>'1_2 Fall to Fall Retention'!$A$11</c:f>
              <c:strCache>
                <c:ptCount val="1"/>
                <c:pt idx="0">
                  <c:v>WVC Mission Minimum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'1_2 Fall to Fall Retention'!$D$8:$H$8</c:f>
              <c:strCache>
                <c:ptCount val="5"/>
                <c:pt idx="0">
                  <c:v>Fall 2017 to Fall 2018</c:v>
                </c:pt>
                <c:pt idx="1">
                  <c:v>Fall 2018 to Fall 2019</c:v>
                </c:pt>
                <c:pt idx="2">
                  <c:v>Fall 2019 to Fall 2020</c:v>
                </c:pt>
                <c:pt idx="3">
                  <c:v>Fall 2020 to Fall 2021</c:v>
                </c:pt>
                <c:pt idx="4">
                  <c:v>Fall 2021 to Fall 2022</c:v>
                </c:pt>
              </c:strCache>
            </c:strRef>
          </c:cat>
          <c:val>
            <c:numRef>
              <c:f>'1_2 Fall to Fall Retention'!$D$11:$H$11</c:f>
              <c:numCache>
                <c:formatCode>0.0%</c:formatCode>
                <c:ptCount val="5"/>
                <c:pt idx="0">
                  <c:v>0.58457530396623292</c:v>
                </c:pt>
                <c:pt idx="1">
                  <c:v>0.58765869065631271</c:v>
                </c:pt>
                <c:pt idx="2">
                  <c:v>0.59066595961724877</c:v>
                </c:pt>
                <c:pt idx="3">
                  <c:v>0.58171928600321343</c:v>
                </c:pt>
                <c:pt idx="4">
                  <c:v>0.58142018515790028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8B-48BE-B4FA-9AE0A60106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9823039"/>
        <c:axId val="679823999"/>
      </c:lineChart>
      <c:catAx>
        <c:axId val="679823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79823999"/>
        <c:crosses val="autoZero"/>
        <c:auto val="1"/>
        <c:lblAlgn val="ctr"/>
        <c:lblOffset val="100"/>
        <c:noMultiLvlLbl val="0"/>
      </c:catAx>
      <c:valAx>
        <c:axId val="679823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798230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b="1"/>
              <a:t>1.2 Fall To Fall Retention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'1_2 Fall to Fall Retention'!$A$9</c:f>
              <c:strCache>
                <c:ptCount val="1"/>
                <c:pt idx="0">
                  <c:v>WVC Retention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'1_2 Fall to Fall Retention'!$D$8:$H$8</c:f>
              <c:strCache>
                <c:ptCount val="5"/>
                <c:pt idx="0">
                  <c:v>Fall 2017 to Fall 2018</c:v>
                </c:pt>
                <c:pt idx="1">
                  <c:v>Fall 2018 to Fall 2019</c:v>
                </c:pt>
                <c:pt idx="2">
                  <c:v>Fall 2019 to Fall 2020</c:v>
                </c:pt>
                <c:pt idx="3">
                  <c:v>Fall 2020 to Fall 2021</c:v>
                </c:pt>
                <c:pt idx="4">
                  <c:v>Fall 2021 to Fall 2022</c:v>
                </c:pt>
              </c:strCache>
            </c:strRef>
          </c:cat>
          <c:val>
            <c:numRef>
              <c:f>'1_2 Fall to Fall Retention'!$D$9:$H$9</c:f>
              <c:numCache>
                <c:formatCode>0.0%</c:formatCode>
                <c:ptCount val="5"/>
                <c:pt idx="0">
                  <c:v>0.58816837315130832</c:v>
                </c:pt>
                <c:pt idx="1">
                  <c:v>0.61690885072655222</c:v>
                </c:pt>
                <c:pt idx="2">
                  <c:v>0.62269503546099292</c:v>
                </c:pt>
                <c:pt idx="3">
                  <c:v>0.6054629303298753</c:v>
                </c:pt>
                <c:pt idx="4">
                  <c:v>0.60515162128679412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DE-4E49-97EB-D62057290D8D}"/>
            </c:ext>
          </c:extLst>
        </c:ser>
        <c:ser>
          <c:idx val="1"/>
          <c:order val="1"/>
          <c:tx>
            <c:strRef>
              <c:f>'1_2 Fall to Fall Retention'!$A$12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'1_2 Fall to Fall Retention'!$D$8:$H$8</c:f>
              <c:strCache>
                <c:ptCount val="5"/>
                <c:pt idx="0">
                  <c:v>Fall 2017 to Fall 2018</c:v>
                </c:pt>
                <c:pt idx="1">
                  <c:v>Fall 2018 to Fall 2019</c:v>
                </c:pt>
                <c:pt idx="2">
                  <c:v>Fall 2019 to Fall 2020</c:v>
                </c:pt>
                <c:pt idx="3">
                  <c:v>Fall 2020 to Fall 2021</c:v>
                </c:pt>
                <c:pt idx="4">
                  <c:v>Fall 2021 to Fall 2022</c:v>
                </c:pt>
              </c:strCache>
            </c:strRef>
          </c:cat>
          <c:val>
            <c:numRef>
              <c:f>'1_2 Fall to Fall Retention'!$D$12:$H$12</c:f>
              <c:numCache>
                <c:formatCode>0.0%</c:formatCode>
                <c:ptCount val="5"/>
                <c:pt idx="0">
                  <c:v>0.54900000000000004</c:v>
                </c:pt>
                <c:pt idx="1">
                  <c:v>0.53700000000000003</c:v>
                </c:pt>
                <c:pt idx="2">
                  <c:v>0.49099999999999999</c:v>
                </c:pt>
                <c:pt idx="3">
                  <c:v>0.51700000000000002</c:v>
                </c:pt>
                <c:pt idx="4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DE-4E49-97EB-D62057290D8D}"/>
            </c:ext>
          </c:extLst>
        </c:ser>
        <c:ser>
          <c:idx val="2"/>
          <c:order val="2"/>
          <c:tx>
            <c:strRef>
              <c:f>'1_2 Fall to Fall Retention'!$A$13</c:f>
              <c:strCache>
                <c:ptCount val="1"/>
                <c:pt idx="0">
                  <c:v>Regional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'1_2 Fall to Fall Retention'!$D$8:$H$8</c:f>
              <c:strCache>
                <c:ptCount val="5"/>
                <c:pt idx="0">
                  <c:v>Fall 2017 to Fall 2018</c:v>
                </c:pt>
                <c:pt idx="1">
                  <c:v>Fall 2018 to Fall 2019</c:v>
                </c:pt>
                <c:pt idx="2">
                  <c:v>Fall 2019 to Fall 2020</c:v>
                </c:pt>
                <c:pt idx="3">
                  <c:v>Fall 2020 to Fall 2021</c:v>
                </c:pt>
                <c:pt idx="4">
                  <c:v>Fall 2021 to Fall 2022</c:v>
                </c:pt>
              </c:strCache>
            </c:strRef>
          </c:cat>
          <c:val>
            <c:numRef>
              <c:f>'1_2 Fall to Fall Retention'!$D$13:$H$13</c:f>
              <c:numCache>
                <c:formatCode>0.0%</c:formatCode>
                <c:ptCount val="5"/>
                <c:pt idx="0">
                  <c:v>0.53900000000000003</c:v>
                </c:pt>
                <c:pt idx="1">
                  <c:v>0.53600000000000003</c:v>
                </c:pt>
                <c:pt idx="2">
                  <c:v>0.499</c:v>
                </c:pt>
                <c:pt idx="3">
                  <c:v>0.47599999999999998</c:v>
                </c:pt>
                <c:pt idx="4">
                  <c:v>0.48099999999999998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DE-4E49-97EB-D62057290D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5500639"/>
        <c:axId val="1915500159"/>
      </c:lineChart>
      <c:catAx>
        <c:axId val="1915500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15500159"/>
        <c:crosses val="autoZero"/>
        <c:auto val="1"/>
        <c:lblAlgn val="ctr"/>
        <c:lblOffset val="100"/>
        <c:noMultiLvlLbl val="0"/>
      </c:catAx>
      <c:valAx>
        <c:axId val="19155001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155006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1.3 Course Completion Rate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'1_3 Course Completion'!$A$8</c:f>
              <c:strCache>
                <c:ptCount val="1"/>
                <c:pt idx="0">
                  <c:v>Earned 45 Credits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'1_3 Course Completion'!$C$7:$G$7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'1_3 Course Completion'!$C$8:$G$8</c:f>
              <c:numCache>
                <c:formatCode>0.0%</c:formatCode>
                <c:ptCount val="5"/>
                <c:pt idx="0">
                  <c:v>0.81424744368562052</c:v>
                </c:pt>
                <c:pt idx="1">
                  <c:v>0.8062606072034697</c:v>
                </c:pt>
                <c:pt idx="2">
                  <c:v>0.81837360187875652</c:v>
                </c:pt>
                <c:pt idx="3">
                  <c:v>0.82115770203120919</c:v>
                </c:pt>
                <c:pt idx="4">
                  <c:v>0.84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77-46F1-8C71-92CD5A273DAB}"/>
            </c:ext>
          </c:extLst>
        </c:ser>
        <c:ser>
          <c:idx val="1"/>
          <c:order val="1"/>
          <c:tx>
            <c:strRef>
              <c:f>'1_3 Course Completion'!$A$9</c:f>
              <c:strCache>
                <c:ptCount val="1"/>
                <c:pt idx="0">
                  <c:v>WVC Goal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'1_3 Course Completion'!$C$7:$G$7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'1_3 Course Completion'!$C$9:$G$9</c:f>
              <c:numCache>
                <c:formatCode>0.0%</c:formatCode>
                <c:ptCount val="5"/>
                <c:pt idx="0">
                  <c:v>0.83802468744810921</c:v>
                </c:pt>
                <c:pt idx="1">
                  <c:v>0.83410332736656267</c:v>
                </c:pt>
                <c:pt idx="2">
                  <c:v>0.83517089599461114</c:v>
                </c:pt>
                <c:pt idx="3">
                  <c:v>0.83636825720193086</c:v>
                </c:pt>
                <c:pt idx="4">
                  <c:v>0.8326956223459695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77-46F1-8C71-92CD5A273DAB}"/>
            </c:ext>
          </c:extLst>
        </c:ser>
        <c:ser>
          <c:idx val="2"/>
          <c:order val="2"/>
          <c:tx>
            <c:strRef>
              <c:f>'1_3 Course Completion'!$A$10</c:f>
              <c:strCache>
                <c:ptCount val="1"/>
                <c:pt idx="0">
                  <c:v>WVC Mission Minimum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'1_3 Course Completion'!$C$7:$G$7</c:f>
              <c:strCache>
                <c:ptCount val="5"/>
                <c:pt idx="0">
                  <c:v>2017-18</c:v>
                </c:pt>
                <c:pt idx="1">
                  <c:v>2018-19</c:v>
                </c:pt>
                <c:pt idx="2">
                  <c:v>2019-20</c:v>
                </c:pt>
                <c:pt idx="3">
                  <c:v>2020-21</c:v>
                </c:pt>
                <c:pt idx="4">
                  <c:v>2021-22</c:v>
                </c:pt>
              </c:strCache>
            </c:strRef>
          </c:cat>
          <c:val>
            <c:numRef>
              <c:f>'1_3 Course Completion'!$C$10:$G$10</c:f>
              <c:numCache>
                <c:formatCode>0.0%</c:formatCode>
                <c:ptCount val="5"/>
                <c:pt idx="0">
                  <c:v>0.79802468744810917</c:v>
                </c:pt>
                <c:pt idx="1">
                  <c:v>0.79410332736656264</c:v>
                </c:pt>
                <c:pt idx="2">
                  <c:v>0.7951708959946111</c:v>
                </c:pt>
                <c:pt idx="3">
                  <c:v>0.79636825720193083</c:v>
                </c:pt>
                <c:pt idx="4">
                  <c:v>0.80004089205789219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77-46F1-8C71-92CD5A273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2350511"/>
        <c:axId val="1912353871"/>
      </c:lineChart>
      <c:catAx>
        <c:axId val="1912350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12353871"/>
        <c:crosses val="autoZero"/>
        <c:auto val="1"/>
        <c:lblAlgn val="ctr"/>
        <c:lblOffset val="100"/>
        <c:noMultiLvlLbl val="0"/>
      </c:catAx>
      <c:valAx>
        <c:axId val="19123538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1235051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1.4 Degree/Certificate Completion Rate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'1.4 Degree Completion Rate'!$A$8</c:f>
              <c:strCache>
                <c:ptCount val="1"/>
                <c:pt idx="0">
                  <c:v>Completion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'1.4 Degree Completion Rate'!$B$7:$G$7</c:f>
              <c:strCache>
                <c:ptCount val="6"/>
                <c:pt idx="0">
                  <c:v>Fall 2014</c:v>
                </c:pt>
                <c:pt idx="1">
                  <c:v>Fall 2015</c:v>
                </c:pt>
                <c:pt idx="2">
                  <c:v>Fall 2016</c:v>
                </c:pt>
                <c:pt idx="3">
                  <c:v>Fall 2017</c:v>
                </c:pt>
                <c:pt idx="4">
                  <c:v>Fall 2018</c:v>
                </c:pt>
                <c:pt idx="5">
                  <c:v>Fall 2019</c:v>
                </c:pt>
              </c:strCache>
            </c:strRef>
          </c:cat>
          <c:val>
            <c:numRef>
              <c:f>'1.4 Degree Completion Rate'!$B$8:$G$8</c:f>
              <c:numCache>
                <c:formatCode>0.0%</c:formatCode>
                <c:ptCount val="6"/>
                <c:pt idx="0">
                  <c:v>0.26867627785058978</c:v>
                </c:pt>
                <c:pt idx="1">
                  <c:v>0.27431059506531202</c:v>
                </c:pt>
                <c:pt idx="2">
                  <c:v>0.32590855803048063</c:v>
                </c:pt>
                <c:pt idx="3">
                  <c:v>0.31399317406143346</c:v>
                </c:pt>
                <c:pt idx="4">
                  <c:v>0.34874504623513869</c:v>
                </c:pt>
                <c:pt idx="5">
                  <c:v>0.35099999999999998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BA-4DC9-84AC-061150FAA83D}"/>
            </c:ext>
          </c:extLst>
        </c:ser>
        <c:ser>
          <c:idx val="1"/>
          <c:order val="1"/>
          <c:tx>
            <c:strRef>
              <c:f>'1.4 Degree Completion Rate'!$A$9</c:f>
              <c:strCache>
                <c:ptCount val="1"/>
                <c:pt idx="0">
                  <c:v>WVC Goal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'1.4 Degree Completion Rate'!$B$7:$G$7</c:f>
              <c:strCache>
                <c:ptCount val="6"/>
                <c:pt idx="0">
                  <c:v>Fall 2014</c:v>
                </c:pt>
                <c:pt idx="1">
                  <c:v>Fall 2015</c:v>
                </c:pt>
                <c:pt idx="2">
                  <c:v>Fall 2016</c:v>
                </c:pt>
                <c:pt idx="3">
                  <c:v>Fall 2017</c:v>
                </c:pt>
                <c:pt idx="4">
                  <c:v>Fall 2018</c:v>
                </c:pt>
                <c:pt idx="5">
                  <c:v>Fall 2019</c:v>
                </c:pt>
              </c:strCache>
            </c:strRef>
          </c:cat>
          <c:val>
            <c:numRef>
              <c:f>'1.4 Degree Completion Rate'!$B$9:$G$9</c:f>
              <c:numCache>
                <c:formatCode>0.0%</c:formatCode>
                <c:ptCount val="6"/>
                <c:pt idx="0">
                  <c:v>0.2886762778505898</c:v>
                </c:pt>
                <c:pt idx="1">
                  <c:v>0.29149343645795089</c:v>
                </c:pt>
                <c:pt idx="2">
                  <c:v>0.30963181031546078</c:v>
                </c:pt>
                <c:pt idx="3">
                  <c:v>0.31572215125195396</c:v>
                </c:pt>
                <c:pt idx="4">
                  <c:v>0.32632673024859093</c:v>
                </c:pt>
                <c:pt idx="5">
                  <c:v>0.36759207629830909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BA-4DC9-84AC-061150FAA83D}"/>
            </c:ext>
          </c:extLst>
        </c:ser>
        <c:ser>
          <c:idx val="2"/>
          <c:order val="2"/>
          <c:tx>
            <c:strRef>
              <c:f>'1.4 Degree Completion Rate'!$A$10</c:f>
              <c:strCache>
                <c:ptCount val="1"/>
                <c:pt idx="0">
                  <c:v>WVC Mission Minimum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'1.4 Degree Completion Rate'!$B$7:$G$7</c:f>
              <c:strCache>
                <c:ptCount val="6"/>
                <c:pt idx="0">
                  <c:v>Fall 2014</c:v>
                </c:pt>
                <c:pt idx="1">
                  <c:v>Fall 2015</c:v>
                </c:pt>
                <c:pt idx="2">
                  <c:v>Fall 2016</c:v>
                </c:pt>
                <c:pt idx="3">
                  <c:v>Fall 2017</c:v>
                </c:pt>
                <c:pt idx="4">
                  <c:v>Fall 2018</c:v>
                </c:pt>
                <c:pt idx="5">
                  <c:v>Fall 2019</c:v>
                </c:pt>
              </c:strCache>
            </c:strRef>
          </c:cat>
          <c:val>
            <c:numRef>
              <c:f>'1.4 Degree Completion Rate'!$B$10:$G$10</c:f>
              <c:numCache>
                <c:formatCode>0.0%</c:formatCode>
                <c:ptCount val="6"/>
                <c:pt idx="0">
                  <c:v>0.24867627785058979</c:v>
                </c:pt>
                <c:pt idx="1">
                  <c:v>0.25149343645795086</c:v>
                </c:pt>
                <c:pt idx="2">
                  <c:v>0.26963181031546074</c:v>
                </c:pt>
                <c:pt idx="3">
                  <c:v>0.27572215125195393</c:v>
                </c:pt>
                <c:pt idx="4">
                  <c:v>0.2863267302485909</c:v>
                </c:pt>
                <c:pt idx="5">
                  <c:v>0.30020019564361911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BA-4DC9-84AC-061150FAA8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6045952"/>
        <c:axId val="1856048832"/>
      </c:lineChart>
      <c:catAx>
        <c:axId val="185604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56048832"/>
        <c:crosses val="autoZero"/>
        <c:auto val="1"/>
        <c:lblAlgn val="ctr"/>
        <c:lblOffset val="100"/>
        <c:noMultiLvlLbl val="0"/>
      </c:catAx>
      <c:valAx>
        <c:axId val="1856048832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5604595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b="1"/>
              <a:t>1.4 Degree/Certificat Completion Rate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'1.4 Degree Completion Rate'!$A$8</c:f>
              <c:strCache>
                <c:ptCount val="1"/>
                <c:pt idx="0">
                  <c:v>Completion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'1.4 Degree Completion Rate'!$B$7:$G$7</c:f>
              <c:strCache>
                <c:ptCount val="6"/>
                <c:pt idx="0">
                  <c:v>Fall 2014</c:v>
                </c:pt>
                <c:pt idx="1">
                  <c:v>Fall 2015</c:v>
                </c:pt>
                <c:pt idx="2">
                  <c:v>Fall 2016</c:v>
                </c:pt>
                <c:pt idx="3">
                  <c:v>Fall 2017</c:v>
                </c:pt>
                <c:pt idx="4">
                  <c:v>Fall 2018</c:v>
                </c:pt>
                <c:pt idx="5">
                  <c:v>Fall 2019</c:v>
                </c:pt>
              </c:strCache>
            </c:strRef>
          </c:cat>
          <c:val>
            <c:numRef>
              <c:f>'1.4 Degree Completion Rate'!$B$8:$G$8</c:f>
              <c:numCache>
                <c:formatCode>0.0%</c:formatCode>
                <c:ptCount val="6"/>
                <c:pt idx="0">
                  <c:v>0.26867627785058978</c:v>
                </c:pt>
                <c:pt idx="1">
                  <c:v>0.27431059506531202</c:v>
                </c:pt>
                <c:pt idx="2">
                  <c:v>0.32590855803048063</c:v>
                </c:pt>
                <c:pt idx="3">
                  <c:v>0.31399317406143346</c:v>
                </c:pt>
                <c:pt idx="4">
                  <c:v>0.34874504623513869</c:v>
                </c:pt>
                <c:pt idx="5">
                  <c:v>0.35099999999999998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45-45C5-8591-F7EECF145DEE}"/>
            </c:ext>
          </c:extLst>
        </c:ser>
        <c:ser>
          <c:idx val="1"/>
          <c:order val="1"/>
          <c:tx>
            <c:strRef>
              <c:f>'1.4 Degree Completion Rate'!$A$11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'1.4 Degree Completion Rate'!$B$7:$G$7</c:f>
              <c:strCache>
                <c:ptCount val="6"/>
                <c:pt idx="0">
                  <c:v>Fall 2014</c:v>
                </c:pt>
                <c:pt idx="1">
                  <c:v>Fall 2015</c:v>
                </c:pt>
                <c:pt idx="2">
                  <c:v>Fall 2016</c:v>
                </c:pt>
                <c:pt idx="3">
                  <c:v>Fall 2017</c:v>
                </c:pt>
                <c:pt idx="4">
                  <c:v>Fall 2018</c:v>
                </c:pt>
                <c:pt idx="5">
                  <c:v>Fall 2019</c:v>
                </c:pt>
              </c:strCache>
            </c:strRef>
          </c:cat>
          <c:val>
            <c:numRef>
              <c:f>'1.4 Degree Completion Rate'!$B$11:$G$11</c:f>
              <c:numCache>
                <c:formatCode>0.0%</c:formatCode>
                <c:ptCount val="6"/>
                <c:pt idx="0">
                  <c:v>0.219</c:v>
                </c:pt>
                <c:pt idx="1">
                  <c:v>0.23599999999999999</c:v>
                </c:pt>
                <c:pt idx="2">
                  <c:v>0.251</c:v>
                </c:pt>
                <c:pt idx="3">
                  <c:v>0.27</c:v>
                </c:pt>
                <c:pt idx="4">
                  <c:v>0.29299999999999998</c:v>
                </c:pt>
                <c:pt idx="5">
                  <c:v>0.35599999999999998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45-45C5-8591-F7EECF145DEE}"/>
            </c:ext>
          </c:extLst>
        </c:ser>
        <c:ser>
          <c:idx val="2"/>
          <c:order val="2"/>
          <c:tx>
            <c:strRef>
              <c:f>'1.4 Degree Completion Rate'!$A$12</c:f>
              <c:strCache>
                <c:ptCount val="1"/>
                <c:pt idx="0">
                  <c:v>Regional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'1.4 Degree Completion Rate'!$B$7:$G$7</c:f>
              <c:strCache>
                <c:ptCount val="6"/>
                <c:pt idx="0">
                  <c:v>Fall 2014</c:v>
                </c:pt>
                <c:pt idx="1">
                  <c:v>Fall 2015</c:v>
                </c:pt>
                <c:pt idx="2">
                  <c:v>Fall 2016</c:v>
                </c:pt>
                <c:pt idx="3">
                  <c:v>Fall 2017</c:v>
                </c:pt>
                <c:pt idx="4">
                  <c:v>Fall 2018</c:v>
                </c:pt>
                <c:pt idx="5">
                  <c:v>Fall 2019</c:v>
                </c:pt>
              </c:strCache>
            </c:strRef>
          </c:cat>
          <c:val>
            <c:numRef>
              <c:f>'1.4 Degree Completion Rate'!$B$12:$G$12</c:f>
              <c:numCache>
                <c:formatCode>0.0%</c:formatCode>
                <c:ptCount val="6"/>
                <c:pt idx="0">
                  <c:v>0.28299999999999997</c:v>
                </c:pt>
                <c:pt idx="1">
                  <c:v>0.34799999999999998</c:v>
                </c:pt>
                <c:pt idx="2">
                  <c:v>0.35399999999999998</c:v>
                </c:pt>
                <c:pt idx="3">
                  <c:v>0.35799999999999998</c:v>
                </c:pt>
                <c:pt idx="4">
                  <c:v>0.36899999999999999</c:v>
                </c:pt>
                <c:pt idx="5">
                  <c:v>0.36299999999999999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45-45C5-8591-F7EECF145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306176"/>
        <c:axId val="346306656"/>
      </c:lineChart>
      <c:catAx>
        <c:axId val="34630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46306656"/>
        <c:crosses val="autoZero"/>
        <c:auto val="1"/>
        <c:lblAlgn val="ctr"/>
        <c:lblOffset val="100"/>
        <c:noMultiLvlLbl val="0"/>
      </c:catAx>
      <c:valAx>
        <c:axId val="346306656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46306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b="1"/>
              <a:t>1.5.1 Transfer Rate for Acadeic Students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'1_5_1 Transfer Rate'!$A$8</c:f>
              <c:strCache>
                <c:ptCount val="1"/>
                <c:pt idx="0">
                  <c:v>Percent Transfer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'1_5_1 Transfer Rate'!$B$7:$G$7</c:f>
              <c:strCache>
                <c:ptCount val="6"/>
                <c:pt idx="0">
                  <c:v>Fall 2012</c:v>
                </c:pt>
                <c:pt idx="1">
                  <c:v>Fall 2013</c:v>
                </c:pt>
                <c:pt idx="2">
                  <c:v>Fall 2014</c:v>
                </c:pt>
                <c:pt idx="3">
                  <c:v>Fall 2015</c:v>
                </c:pt>
                <c:pt idx="4">
                  <c:v>Fall 2016</c:v>
                </c:pt>
                <c:pt idx="5">
                  <c:v>Fall 2017</c:v>
                </c:pt>
              </c:strCache>
            </c:strRef>
          </c:cat>
          <c:val>
            <c:numRef>
              <c:f>'1_5_1 Transfer Rate'!$B$8:$G$8</c:f>
              <c:numCache>
                <c:formatCode>0.0%</c:formatCode>
                <c:ptCount val="6"/>
                <c:pt idx="0">
                  <c:v>0.36899999999999999</c:v>
                </c:pt>
                <c:pt idx="1">
                  <c:v>0.441</c:v>
                </c:pt>
                <c:pt idx="2">
                  <c:v>0.433</c:v>
                </c:pt>
                <c:pt idx="3">
                  <c:v>0.45300000000000001</c:v>
                </c:pt>
                <c:pt idx="4">
                  <c:v>0.47399999999999998</c:v>
                </c:pt>
                <c:pt idx="5">
                  <c:v>0.432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A7-4869-ADFF-6A86009C8F70}"/>
            </c:ext>
          </c:extLst>
        </c:ser>
        <c:ser>
          <c:idx val="1"/>
          <c:order val="1"/>
          <c:tx>
            <c:strRef>
              <c:f>'1_5_1 Transfer Rate'!$A$9</c:f>
              <c:strCache>
                <c:ptCount val="1"/>
                <c:pt idx="0">
                  <c:v>WVC Goal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'1_5_1 Transfer Rate'!$B$7:$G$7</c:f>
              <c:strCache>
                <c:ptCount val="6"/>
                <c:pt idx="0">
                  <c:v>Fall 2012</c:v>
                </c:pt>
                <c:pt idx="1">
                  <c:v>Fall 2013</c:v>
                </c:pt>
                <c:pt idx="2">
                  <c:v>Fall 2014</c:v>
                </c:pt>
                <c:pt idx="3">
                  <c:v>Fall 2015</c:v>
                </c:pt>
                <c:pt idx="4">
                  <c:v>Fall 2016</c:v>
                </c:pt>
                <c:pt idx="5">
                  <c:v>Fall 2017</c:v>
                </c:pt>
              </c:strCache>
            </c:strRef>
          </c:cat>
          <c:val>
            <c:numRef>
              <c:f>'1_5_1 Transfer Rate'!$B$9:$G$9</c:f>
              <c:numCache>
                <c:formatCode>0.0%</c:formatCode>
                <c:ptCount val="6"/>
                <c:pt idx="0">
                  <c:v>0.38900000000000001</c:v>
                </c:pt>
                <c:pt idx="1">
                  <c:v>0.42500000000000004</c:v>
                </c:pt>
                <c:pt idx="2">
                  <c:v>0.4343333333333334</c:v>
                </c:pt>
                <c:pt idx="3">
                  <c:v>0.44400000000000006</c:v>
                </c:pt>
                <c:pt idx="4">
                  <c:v>0.45400000000000001</c:v>
                </c:pt>
                <c:pt idx="5">
                  <c:v>0.44268000000000002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A7-4869-ADFF-6A86009C8F70}"/>
            </c:ext>
          </c:extLst>
        </c:ser>
        <c:ser>
          <c:idx val="2"/>
          <c:order val="2"/>
          <c:tx>
            <c:strRef>
              <c:f>'1_5_1 Transfer Rate'!$A$10</c:f>
              <c:strCache>
                <c:ptCount val="1"/>
                <c:pt idx="0">
                  <c:v>WVC Mission Minimum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'1_5_1 Transfer Rate'!$B$7:$G$7</c:f>
              <c:strCache>
                <c:ptCount val="6"/>
                <c:pt idx="0">
                  <c:v>Fall 2012</c:v>
                </c:pt>
                <c:pt idx="1">
                  <c:v>Fall 2013</c:v>
                </c:pt>
                <c:pt idx="2">
                  <c:v>Fall 2014</c:v>
                </c:pt>
                <c:pt idx="3">
                  <c:v>Fall 2015</c:v>
                </c:pt>
                <c:pt idx="4">
                  <c:v>Fall 2016</c:v>
                </c:pt>
                <c:pt idx="5">
                  <c:v>Fall 2017</c:v>
                </c:pt>
              </c:strCache>
            </c:strRef>
          </c:cat>
          <c:val>
            <c:numRef>
              <c:f>'1_5_1 Transfer Rate'!$B$10:$G$10</c:f>
              <c:numCache>
                <c:formatCode>0.0%</c:formatCode>
                <c:ptCount val="6"/>
                <c:pt idx="0">
                  <c:v>0.34899999999999998</c:v>
                </c:pt>
                <c:pt idx="1">
                  <c:v>0.38500000000000001</c:v>
                </c:pt>
                <c:pt idx="2">
                  <c:v>0.39433333333333337</c:v>
                </c:pt>
                <c:pt idx="3">
                  <c:v>0.40400000000000003</c:v>
                </c:pt>
                <c:pt idx="4">
                  <c:v>0.41399999999999998</c:v>
                </c:pt>
                <c:pt idx="5">
                  <c:v>0.42531999999999998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A7-4869-ADFF-6A86009C8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023584"/>
        <c:axId val="567014464"/>
      </c:lineChart>
      <c:catAx>
        <c:axId val="56702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67014464"/>
        <c:crosses val="autoZero"/>
        <c:auto val="1"/>
        <c:lblAlgn val="ctr"/>
        <c:lblOffset val="100"/>
        <c:noMultiLvlLbl val="0"/>
      </c:catAx>
      <c:valAx>
        <c:axId val="567014464"/>
        <c:scaling>
          <c:orientation val="minMax"/>
          <c:min val="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6702358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b="1"/>
              <a:t>1.5.1 Transfer Rate for Academic Students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'1_5_1 Transfer Rate'!$A$8</c:f>
              <c:strCache>
                <c:ptCount val="1"/>
                <c:pt idx="0">
                  <c:v>Percent Transfer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'1_5_1 Transfer Rate'!$B$7:$G$7</c:f>
              <c:strCache>
                <c:ptCount val="6"/>
                <c:pt idx="0">
                  <c:v>Fall 2012</c:v>
                </c:pt>
                <c:pt idx="1">
                  <c:v>Fall 2013</c:v>
                </c:pt>
                <c:pt idx="2">
                  <c:v>Fall 2014</c:v>
                </c:pt>
                <c:pt idx="3">
                  <c:v>Fall 2015</c:v>
                </c:pt>
                <c:pt idx="4">
                  <c:v>Fall 2016</c:v>
                </c:pt>
                <c:pt idx="5">
                  <c:v>Fall 2017</c:v>
                </c:pt>
              </c:strCache>
            </c:strRef>
          </c:cat>
          <c:val>
            <c:numRef>
              <c:f>'1_5_1 Transfer Rate'!$B$8:$G$8</c:f>
              <c:numCache>
                <c:formatCode>0.0%</c:formatCode>
                <c:ptCount val="6"/>
                <c:pt idx="0">
                  <c:v>0.36899999999999999</c:v>
                </c:pt>
                <c:pt idx="1">
                  <c:v>0.441</c:v>
                </c:pt>
                <c:pt idx="2">
                  <c:v>0.433</c:v>
                </c:pt>
                <c:pt idx="3">
                  <c:v>0.45300000000000001</c:v>
                </c:pt>
                <c:pt idx="4">
                  <c:v>0.47399999999999998</c:v>
                </c:pt>
                <c:pt idx="5">
                  <c:v>0.432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3A-4889-A6E8-856127EA941A}"/>
            </c:ext>
          </c:extLst>
        </c:ser>
        <c:ser>
          <c:idx val="1"/>
          <c:order val="1"/>
          <c:tx>
            <c:strRef>
              <c:f>'1_5_1 Transfer Rate'!$A$11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'1_5_1 Transfer Rate'!$B$7:$G$7</c:f>
              <c:strCache>
                <c:ptCount val="6"/>
                <c:pt idx="0">
                  <c:v>Fall 2012</c:v>
                </c:pt>
                <c:pt idx="1">
                  <c:v>Fall 2013</c:v>
                </c:pt>
                <c:pt idx="2">
                  <c:v>Fall 2014</c:v>
                </c:pt>
                <c:pt idx="3">
                  <c:v>Fall 2015</c:v>
                </c:pt>
                <c:pt idx="4">
                  <c:v>Fall 2016</c:v>
                </c:pt>
                <c:pt idx="5">
                  <c:v>Fall 2017</c:v>
                </c:pt>
              </c:strCache>
            </c:strRef>
          </c:cat>
          <c:val>
            <c:numRef>
              <c:f>'1_5_1 Transfer Rate'!$B$11:$G$11</c:f>
              <c:numCache>
                <c:formatCode>0.0%</c:formatCode>
                <c:ptCount val="6"/>
                <c:pt idx="1">
                  <c:v>0.501</c:v>
                </c:pt>
                <c:pt idx="2">
                  <c:v>0.49199999999999999</c:v>
                </c:pt>
                <c:pt idx="3">
                  <c:v>0.52300000000000002</c:v>
                </c:pt>
                <c:pt idx="4">
                  <c:v>0.55600000000000005</c:v>
                </c:pt>
                <c:pt idx="5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3A-4889-A6E8-856127EA941A}"/>
            </c:ext>
          </c:extLst>
        </c:ser>
        <c:ser>
          <c:idx val="2"/>
          <c:order val="2"/>
          <c:tx>
            <c:strRef>
              <c:f>'1_5_1 Transfer Rate'!$A$12</c:f>
              <c:strCache>
                <c:ptCount val="1"/>
                <c:pt idx="0">
                  <c:v>Regional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'1_5_1 Transfer Rate'!$B$7:$G$7</c:f>
              <c:strCache>
                <c:ptCount val="6"/>
                <c:pt idx="0">
                  <c:v>Fall 2012</c:v>
                </c:pt>
                <c:pt idx="1">
                  <c:v>Fall 2013</c:v>
                </c:pt>
                <c:pt idx="2">
                  <c:v>Fall 2014</c:v>
                </c:pt>
                <c:pt idx="3">
                  <c:v>Fall 2015</c:v>
                </c:pt>
                <c:pt idx="4">
                  <c:v>Fall 2016</c:v>
                </c:pt>
                <c:pt idx="5">
                  <c:v>Fall 2017</c:v>
                </c:pt>
              </c:strCache>
            </c:strRef>
          </c:cat>
          <c:val>
            <c:numRef>
              <c:f>'1_5_1 Transfer Rate'!$B$12:$G$12</c:f>
              <c:numCache>
                <c:formatCode>0.0%</c:formatCode>
                <c:ptCount val="6"/>
                <c:pt idx="0">
                  <c:v>0.37</c:v>
                </c:pt>
                <c:pt idx="1">
                  <c:v>0.35</c:v>
                </c:pt>
                <c:pt idx="2">
                  <c:v>0.36</c:v>
                </c:pt>
                <c:pt idx="3">
                  <c:v>0.35</c:v>
                </c:pt>
                <c:pt idx="4">
                  <c:v>0.32</c:v>
                </c:pt>
                <c:pt idx="5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3A-4889-A6E8-856127EA9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017344"/>
        <c:axId val="567019744"/>
      </c:lineChart>
      <c:catAx>
        <c:axId val="567017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67019744"/>
        <c:crosses val="autoZero"/>
        <c:auto val="1"/>
        <c:lblAlgn val="ctr"/>
        <c:lblOffset val="100"/>
        <c:noMultiLvlLbl val="0"/>
      </c:catAx>
      <c:valAx>
        <c:axId val="567019744"/>
        <c:scaling>
          <c:orientation val="minMax"/>
          <c:min val="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670173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35169</xdr:colOff>
      <xdr:row>3</xdr:row>
      <xdr:rowOff>117236</xdr:rowOff>
    </xdr:from>
    <xdr:to>
      <xdr:col>17</xdr:col>
      <xdr:colOff>609599</xdr:colOff>
      <xdr:row>16</xdr:row>
      <xdr:rowOff>105508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5D0D23-84A9-0618-10A2-3D76EE24E1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32237</xdr:colOff>
      <xdr:row>17</xdr:row>
      <xdr:rowOff>8793</xdr:rowOff>
    </xdr:from>
    <xdr:to>
      <xdr:col>17</xdr:col>
      <xdr:colOff>556845</xdr:colOff>
      <xdr:row>30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4E90C0C-689E-C04A-443E-BAC3CB6B82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620485</xdr:colOff>
      <xdr:row>0</xdr:row>
      <xdr:rowOff>141515</xdr:rowOff>
    </xdr:from>
    <xdr:to>
      <xdr:col>18</xdr:col>
      <xdr:colOff>21772</xdr:colOff>
      <xdr:row>14</xdr:row>
      <xdr:rowOff>76201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939E69-0416-8600-0950-3B120C69C0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620485</xdr:colOff>
      <xdr:row>15</xdr:row>
      <xdr:rowOff>185057</xdr:rowOff>
    </xdr:from>
    <xdr:to>
      <xdr:col>17</xdr:col>
      <xdr:colOff>598714</xdr:colOff>
      <xdr:row>29</xdr:row>
      <xdr:rowOff>185057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0B939C3-4447-FDFE-F458-894CC1FB6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530860</xdr:colOff>
      <xdr:row>0</xdr:row>
      <xdr:rowOff>109220</xdr:rowOff>
    </xdr:from>
    <xdr:to>
      <xdr:col>17</xdr:col>
      <xdr:colOff>548640</xdr:colOff>
      <xdr:row>14</xdr:row>
      <xdr:rowOff>27940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3A2B93A-CA8B-D33E-9503-663DEAE6AE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635000</xdr:colOff>
      <xdr:row>0</xdr:row>
      <xdr:rowOff>147637</xdr:rowOff>
    </xdr:from>
    <xdr:to>
      <xdr:col>18</xdr:col>
      <xdr:colOff>12700</xdr:colOff>
      <xdr:row>14</xdr:row>
      <xdr:rowOff>115887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B46448B-0442-9075-3CAC-12756CEDFF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9525</xdr:colOff>
      <xdr:row>15</xdr:row>
      <xdr:rowOff>30162</xdr:rowOff>
    </xdr:from>
    <xdr:to>
      <xdr:col>18</xdr:col>
      <xdr:colOff>9525</xdr:colOff>
      <xdr:row>29</xdr:row>
      <xdr:rowOff>17462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A8573FF-E3F9-9282-3115-D5D5B4A69C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304799</xdr:colOff>
      <xdr:row>1</xdr:row>
      <xdr:rowOff>1587</xdr:rowOff>
    </xdr:from>
    <xdr:to>
      <xdr:col>16</xdr:col>
      <xdr:colOff>47624</xdr:colOff>
      <xdr:row>14</xdr:row>
      <xdr:rowOff>169862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630DB60-C236-8945-4A6A-8251BE1A79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330200</xdr:colOff>
      <xdr:row>15</xdr:row>
      <xdr:rowOff>176212</xdr:rowOff>
    </xdr:from>
    <xdr:to>
      <xdr:col>16</xdr:col>
      <xdr:colOff>31750</xdr:colOff>
      <xdr:row>29</xdr:row>
      <xdr:rowOff>163512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5B8560D-40A3-6979-B569-1C7DF931E4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624620</xdr:colOff>
      <xdr:row>1</xdr:row>
      <xdr:rowOff>7691</xdr:rowOff>
    </xdr:from>
    <xdr:to>
      <xdr:col>16</xdr:col>
      <xdr:colOff>578827</xdr:colOff>
      <xdr:row>16</xdr:row>
      <xdr:rowOff>124557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BD8A95-2C12-0AEF-546F-FA6D91199A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624620</xdr:colOff>
      <xdr:row>18</xdr:row>
      <xdr:rowOff>15020</xdr:rowOff>
    </xdr:from>
    <xdr:to>
      <xdr:col>16</xdr:col>
      <xdr:colOff>644769</xdr:colOff>
      <xdr:row>34</xdr:row>
      <xdr:rowOff>21981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FA78414-6B81-7618-71B4-CB9727664F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C183A-570A-487D-8FE5-8B99CC35A02F}">
  <dimension ref="A1:H50"/>
  <sheetViews>
    <sheetView topLeftCell="A33" zoomScale="130" zoomScaleNormal="130" workbookViewId="0">
      <selection activeCell="H33" sqref="H33"/>
    </sheetView>
  </sheetViews>
  <sheetFormatPr defaultColWidth="9.109375" defaultRowHeight="15.6" x14ac:dyDescent="0.3"/>
  <cols>
    <col min="1" max="1" width="25.33203125" style="2" customWidth="1"/>
    <col min="2" max="5" width="9.109375" style="2"/>
    <col min="6" max="6" width="9.5546875" style="2" bestFit="1" customWidth="1"/>
    <col min="7" max="16384" width="9.109375" style="2"/>
  </cols>
  <sheetData>
    <row r="1" spans="1:8" x14ac:dyDescent="0.3">
      <c r="A1" s="1" t="s">
        <v>38</v>
      </c>
    </row>
    <row r="2" spans="1:8" x14ac:dyDescent="0.3">
      <c r="A2" s="2" t="s">
        <v>39</v>
      </c>
    </row>
    <row r="3" spans="1:8" x14ac:dyDescent="0.3">
      <c r="A3" s="2" t="s">
        <v>2</v>
      </c>
    </row>
    <row r="4" spans="1:8" x14ac:dyDescent="0.3">
      <c r="A4" s="2" t="s">
        <v>40</v>
      </c>
    </row>
    <row r="5" spans="1:8" x14ac:dyDescent="0.3">
      <c r="A5" s="2" t="s">
        <v>41</v>
      </c>
    </row>
    <row r="7" spans="1:8" ht="16.2" thickBot="1" x14ac:dyDescent="0.35">
      <c r="B7" s="7" t="s">
        <v>5</v>
      </c>
      <c r="C7" s="7" t="s">
        <v>6</v>
      </c>
      <c r="D7" s="7" t="s">
        <v>7</v>
      </c>
      <c r="E7" s="7" t="s">
        <v>8</v>
      </c>
      <c r="F7" s="7" t="s">
        <v>9</v>
      </c>
      <c r="G7" s="7" t="s">
        <v>120</v>
      </c>
    </row>
    <row r="8" spans="1:8" ht="16.2" thickBot="1" x14ac:dyDescent="0.35">
      <c r="A8" s="8" t="s">
        <v>10</v>
      </c>
      <c r="B8" s="9">
        <v>0.29650613786591123</v>
      </c>
      <c r="C8" s="9">
        <v>0.27024482109227871</v>
      </c>
      <c r="D8" s="9">
        <v>0.38329764453961457</v>
      </c>
      <c r="E8" s="9">
        <v>0.37759815242494227</v>
      </c>
      <c r="F8" s="10">
        <v>0.42119205298013246</v>
      </c>
      <c r="G8" s="10">
        <v>0.39689922480620154</v>
      </c>
    </row>
    <row r="9" spans="1:8" ht="16.2" thickBot="1" x14ac:dyDescent="0.35">
      <c r="A9" s="11" t="s">
        <v>11</v>
      </c>
      <c r="B9" s="17">
        <f>B8*1.02</f>
        <v>0.30243626062322948</v>
      </c>
      <c r="C9" s="17">
        <f>AVERAGE(B8:C8)*1.02</f>
        <v>0.28904298906867687</v>
      </c>
      <c r="D9" s="17">
        <f>AVERAGE(B8:C8)*1.02</f>
        <v>0.28904298906867687</v>
      </c>
      <c r="E9" s="17">
        <f>AVERAGE(B8:D8)*1.02</f>
        <v>0.32301652518925356</v>
      </c>
      <c r="F9" s="17">
        <f>AVERAGE(B8:E8)*1.02</f>
        <v>0.33854992276030044</v>
      </c>
      <c r="G9" s="17">
        <f>AVERAGE(B8:F8)*1.02</f>
        <v>0.35676311701618735</v>
      </c>
    </row>
    <row r="10" spans="1:8" ht="16.2" thickBot="1" x14ac:dyDescent="0.35">
      <c r="A10" s="14" t="s">
        <v>12</v>
      </c>
      <c r="B10" s="17">
        <f>B8*0.98</f>
        <v>0.29057601510859299</v>
      </c>
      <c r="C10" s="17" cm="1">
        <f t="array" ref="C10">AVERAGE(B8:C8*0.98)</f>
        <v>0.27770796988951307</v>
      </c>
      <c r="D10" s="17">
        <f>AVERAGE(B8:C8)*0.98</f>
        <v>0.27770796988951307</v>
      </c>
      <c r="E10" s="17">
        <f>AVERAGE(B8:D8)*0.98</f>
        <v>0.31034921047594949</v>
      </c>
      <c r="F10" s="17">
        <f>AVERAGE(B8:E8)*0.98</f>
        <v>0.32527345520107293</v>
      </c>
      <c r="G10" s="17">
        <f>AVERAGE(B8:F8)*0.98</f>
        <v>0.34277240654496433</v>
      </c>
    </row>
    <row r="11" spans="1:8" ht="16.2" thickBot="1" x14ac:dyDescent="0.35">
      <c r="A11" s="11" t="s">
        <v>13</v>
      </c>
      <c r="B11" s="39"/>
      <c r="C11" s="39"/>
      <c r="D11" s="39"/>
      <c r="E11" s="39"/>
      <c r="F11" s="40"/>
      <c r="G11" s="40"/>
    </row>
    <row r="12" spans="1:8" ht="16.2" thickBot="1" x14ac:dyDescent="0.35">
      <c r="A12" s="14" t="s">
        <v>14</v>
      </c>
      <c r="B12" s="39">
        <v>0.28000000000000003</v>
      </c>
      <c r="C12" s="39">
        <v>0.29299999999999998</v>
      </c>
      <c r="D12" s="39">
        <v>0.30499999999999999</v>
      </c>
      <c r="E12" s="39">
        <v>0.32700000000000001</v>
      </c>
      <c r="F12" s="40">
        <v>0.34200000000000003</v>
      </c>
      <c r="G12" s="40">
        <v>0.32900000000000001</v>
      </c>
    </row>
    <row r="15" spans="1:8" x14ac:dyDescent="0.3">
      <c r="A15" s="1" t="s">
        <v>15</v>
      </c>
    </row>
    <row r="16" spans="1:8" x14ac:dyDescent="0.3">
      <c r="B16" s="18" t="s">
        <v>16</v>
      </c>
      <c r="C16" s="18" t="s">
        <v>5</v>
      </c>
      <c r="D16" s="18" t="s">
        <v>6</v>
      </c>
      <c r="E16" s="18" t="s">
        <v>7</v>
      </c>
      <c r="F16" s="18" t="s">
        <v>8</v>
      </c>
      <c r="G16" s="18" t="s">
        <v>9</v>
      </c>
      <c r="H16" s="18" t="s">
        <v>120</v>
      </c>
    </row>
    <row r="17" spans="1:8" x14ac:dyDescent="0.3">
      <c r="A17" s="6" t="s">
        <v>42</v>
      </c>
      <c r="B17" s="59">
        <v>0.26707132018209406</v>
      </c>
      <c r="C17" s="59">
        <v>0.35740514075887392</v>
      </c>
      <c r="D17" s="59">
        <v>0.32134292565947242</v>
      </c>
      <c r="E17" s="59">
        <v>0.44722955145118731</v>
      </c>
      <c r="F17" s="59">
        <v>0.47492163009404387</v>
      </c>
      <c r="G17" s="59">
        <v>0.48019017432646594</v>
      </c>
      <c r="H17" s="59">
        <v>0.48103792415169661</v>
      </c>
    </row>
    <row r="18" spans="1:8" x14ac:dyDescent="0.3">
      <c r="A18" s="6" t="s">
        <v>124</v>
      </c>
      <c r="B18" s="59">
        <v>4.9382716049382713E-2</v>
      </c>
      <c r="C18" s="59">
        <v>5.5555555555555552E-2</v>
      </c>
      <c r="D18" s="59">
        <v>0.1</v>
      </c>
      <c r="E18" s="59">
        <v>7.4999999999999997E-2</v>
      </c>
      <c r="F18" s="59">
        <v>0.13414634146341464</v>
      </c>
      <c r="G18" s="59">
        <v>0.19047619047619047</v>
      </c>
      <c r="H18" s="59">
        <v>0.14893617021276595</v>
      </c>
    </row>
    <row r="19" spans="1:8" x14ac:dyDescent="0.3">
      <c r="A19" s="6" t="s">
        <v>125</v>
      </c>
      <c r="B19" s="59">
        <v>0.17499999999999999</v>
      </c>
      <c r="C19" s="59">
        <v>4.9180327868852458E-2</v>
      </c>
      <c r="D19" s="59">
        <v>0.13333333333333333</v>
      </c>
      <c r="E19" s="59">
        <v>6.5217391304347824E-2</v>
      </c>
      <c r="F19" s="59">
        <v>4.5454545454545456E-2</v>
      </c>
      <c r="G19" s="59">
        <v>0.08</v>
      </c>
      <c r="H19" s="59">
        <v>7.407407407407407E-2</v>
      </c>
    </row>
    <row r="20" spans="1:8" x14ac:dyDescent="0.3">
      <c r="A20" s="6" t="s">
        <v>19</v>
      </c>
      <c r="B20" s="59">
        <v>9.8039215686274508E-2</v>
      </c>
      <c r="C20" s="59">
        <v>0.11320754716981132</v>
      </c>
      <c r="D20" s="59">
        <v>7.6923076923076927E-2</v>
      </c>
      <c r="E20" s="59">
        <v>0.17647058823529413</v>
      </c>
      <c r="F20" s="59">
        <v>0.10909090909090909</v>
      </c>
      <c r="G20" s="59">
        <v>3.8461538461538464E-2</v>
      </c>
      <c r="H20" s="59">
        <v>0.11428571428571428</v>
      </c>
    </row>
    <row r="21" spans="1:8" x14ac:dyDescent="0.3">
      <c r="A21" s="6" t="s">
        <v>20</v>
      </c>
      <c r="B21" s="59">
        <v>6.6666666666666666E-2</v>
      </c>
      <c r="C21" s="59">
        <v>0.21052631578947367</v>
      </c>
      <c r="D21" s="59">
        <v>0</v>
      </c>
      <c r="E21" s="59">
        <v>0.25</v>
      </c>
      <c r="F21" s="59">
        <v>0.10638297872340426</v>
      </c>
      <c r="G21" s="59">
        <v>0</v>
      </c>
      <c r="H21" s="59">
        <v>5.7142857142857141E-2</v>
      </c>
    </row>
    <row r="24" spans="1:8" x14ac:dyDescent="0.3">
      <c r="A24" s="1" t="s">
        <v>21</v>
      </c>
    </row>
    <row r="25" spans="1:8" x14ac:dyDescent="0.3">
      <c r="B25" s="18" t="s">
        <v>16</v>
      </c>
      <c r="C25" s="18" t="s">
        <v>5</v>
      </c>
      <c r="D25" s="18" t="s">
        <v>6</v>
      </c>
      <c r="E25" s="18" t="s">
        <v>7</v>
      </c>
      <c r="F25" s="18" t="s">
        <v>8</v>
      </c>
      <c r="G25" s="18" t="s">
        <v>9</v>
      </c>
      <c r="H25" s="7" t="s">
        <v>120</v>
      </c>
    </row>
    <row r="26" spans="1:8" x14ac:dyDescent="0.3">
      <c r="A26" s="5" t="s">
        <v>22</v>
      </c>
      <c r="B26" s="4">
        <v>0.20867768595041322</v>
      </c>
      <c r="C26" s="4">
        <v>0.33558178752107926</v>
      </c>
      <c r="D26" s="4">
        <v>0.31379310344827588</v>
      </c>
      <c r="E26" s="4">
        <v>0.39442231075697209</v>
      </c>
      <c r="F26" s="4">
        <v>0.41845493562231761</v>
      </c>
      <c r="G26" s="4">
        <v>0.42622950819672129</v>
      </c>
      <c r="H26" s="4">
        <v>0.42767295597484278</v>
      </c>
    </row>
    <row r="27" spans="1:8" x14ac:dyDescent="0.3">
      <c r="A27" s="5" t="s">
        <v>23</v>
      </c>
      <c r="B27" s="4">
        <v>0.25333333333333335</v>
      </c>
      <c r="C27" s="4">
        <v>0.24731182795698925</v>
      </c>
      <c r="D27" s="4">
        <v>0.21784232365145229</v>
      </c>
      <c r="E27" s="4">
        <v>0.37002341920374709</v>
      </c>
      <c r="F27" s="4">
        <v>0.33074935400516797</v>
      </c>
      <c r="G27" s="4">
        <v>0.40878378378378377</v>
      </c>
      <c r="H27" s="4">
        <v>0.36363636363636365</v>
      </c>
    </row>
    <row r="30" spans="1:8" x14ac:dyDescent="0.3">
      <c r="A30" s="1" t="s">
        <v>24</v>
      </c>
    </row>
    <row r="31" spans="1:8" x14ac:dyDescent="0.3">
      <c r="B31" s="18" t="s">
        <v>16</v>
      </c>
      <c r="C31" s="18" t="s">
        <v>5</v>
      </c>
      <c r="D31" s="18" t="s">
        <v>6</v>
      </c>
      <c r="E31" s="18" t="s">
        <v>7</v>
      </c>
      <c r="F31" s="18" t="s">
        <v>8</v>
      </c>
      <c r="G31" s="18" t="s">
        <v>9</v>
      </c>
      <c r="H31" s="7" t="s">
        <v>120</v>
      </c>
    </row>
    <row r="32" spans="1:8" x14ac:dyDescent="0.3">
      <c r="A32" s="6" t="s">
        <v>25</v>
      </c>
      <c r="B32" s="4">
        <v>0.30092592592592593</v>
      </c>
      <c r="C32" s="4">
        <v>0.37469287469287471</v>
      </c>
      <c r="D32" s="4">
        <v>0.34500648508430609</v>
      </c>
      <c r="E32" s="4">
        <v>0.471004243281471</v>
      </c>
      <c r="F32" s="4">
        <v>0.33382570162481534</v>
      </c>
      <c r="G32" s="4">
        <v>0.4863013698630137</v>
      </c>
      <c r="H32" s="4">
        <v>0.46069469835466181</v>
      </c>
    </row>
    <row r="33" spans="1:8" x14ac:dyDescent="0.3">
      <c r="A33" s="6" t="s">
        <v>26</v>
      </c>
      <c r="B33" s="4">
        <v>4.6728971962616819E-3</v>
      </c>
      <c r="C33" s="4">
        <v>3.643724696356275E-2</v>
      </c>
      <c r="D33" s="4">
        <v>7.2164948453608241E-2</v>
      </c>
      <c r="E33" s="4">
        <v>0.10964912280701754</v>
      </c>
      <c r="F33" s="4">
        <v>0.15873015873015872</v>
      </c>
      <c r="G33" s="4">
        <v>0.19883040935672514</v>
      </c>
      <c r="H33" s="4">
        <v>4.0816326530612242E-2</v>
      </c>
    </row>
    <row r="36" spans="1:8" x14ac:dyDescent="0.3">
      <c r="A36" s="1" t="s">
        <v>27</v>
      </c>
    </row>
    <row r="37" spans="1:8" x14ac:dyDescent="0.3">
      <c r="B37" s="18" t="s">
        <v>16</v>
      </c>
      <c r="C37" s="18" t="s">
        <v>5</v>
      </c>
      <c r="D37" s="18" t="s">
        <v>6</v>
      </c>
      <c r="E37" s="18" t="s">
        <v>7</v>
      </c>
      <c r="F37" s="18" t="s">
        <v>8</v>
      </c>
      <c r="G37" s="18" t="s">
        <v>9</v>
      </c>
      <c r="H37" s="7" t="s">
        <v>120</v>
      </c>
    </row>
    <row r="38" spans="1:8" x14ac:dyDescent="0.3">
      <c r="A38" s="6" t="s">
        <v>28</v>
      </c>
      <c r="B38" s="59">
        <v>0</v>
      </c>
      <c r="C38" s="59">
        <v>5.5555555555555552E-2</v>
      </c>
      <c r="D38" s="59">
        <v>0</v>
      </c>
      <c r="E38" s="59">
        <v>0.19047619047619047</v>
      </c>
      <c r="F38" s="59">
        <v>0.23333333333333334</v>
      </c>
      <c r="G38" s="59">
        <v>0.4</v>
      </c>
      <c r="H38" s="59">
        <v>0.52500000000000002</v>
      </c>
    </row>
    <row r="39" spans="1:8" x14ac:dyDescent="0.3">
      <c r="A39" s="6" t="s">
        <v>43</v>
      </c>
      <c r="B39" s="59">
        <v>0.1</v>
      </c>
      <c r="C39" s="19"/>
      <c r="D39" s="19"/>
      <c r="E39" s="19"/>
      <c r="F39" s="19"/>
      <c r="G39" s="19"/>
      <c r="H39" s="19"/>
    </row>
    <row r="40" spans="1:8" x14ac:dyDescent="0.3">
      <c r="A40" s="6" t="s">
        <v>30</v>
      </c>
      <c r="B40" s="59">
        <v>9.0909090909090912E-2</v>
      </c>
      <c r="C40" s="19"/>
      <c r="D40" s="19"/>
      <c r="E40" s="19"/>
      <c r="F40" s="19"/>
      <c r="G40" s="19"/>
      <c r="H40" s="19"/>
    </row>
    <row r="41" spans="1:8" x14ac:dyDescent="0.3">
      <c r="A41" s="6" t="s">
        <v>31</v>
      </c>
      <c r="B41" s="59">
        <v>0.1111111111111111</v>
      </c>
      <c r="C41" s="19"/>
      <c r="D41" s="19"/>
      <c r="E41" s="19"/>
      <c r="F41" s="19"/>
      <c r="G41" s="19"/>
      <c r="H41" s="19"/>
    </row>
    <row r="42" spans="1:8" x14ac:dyDescent="0.3">
      <c r="A42" s="6" t="s">
        <v>32</v>
      </c>
      <c r="B42" s="59">
        <v>0.14826498422712933</v>
      </c>
      <c r="C42" s="59">
        <v>0.23425692695214106</v>
      </c>
      <c r="D42" s="59">
        <v>0.20448877805486285</v>
      </c>
      <c r="E42" s="59">
        <v>0.39743589743589741</v>
      </c>
      <c r="F42" s="59">
        <v>0.34903047091412742</v>
      </c>
      <c r="G42" s="59">
        <v>0.41263940520446096</v>
      </c>
      <c r="H42" s="59">
        <v>0.34385964912280703</v>
      </c>
    </row>
    <row r="43" spans="1:8" x14ac:dyDescent="0.3">
      <c r="A43" s="6" t="s">
        <v>33</v>
      </c>
      <c r="B43" s="59">
        <v>0.36363636363636365</v>
      </c>
      <c r="C43" s="59">
        <v>0.32432432432432434</v>
      </c>
      <c r="D43" s="59">
        <v>0.33333333333333331</v>
      </c>
      <c r="E43" s="59">
        <v>0.33333333333333331</v>
      </c>
      <c r="F43" s="59">
        <v>0.2</v>
      </c>
      <c r="G43" s="59">
        <v>0.42</v>
      </c>
      <c r="H43" s="59">
        <v>0.45</v>
      </c>
    </row>
    <row r="44" spans="1:8" x14ac:dyDescent="0.3">
      <c r="A44" s="6" t="s">
        <v>34</v>
      </c>
      <c r="B44" s="59">
        <v>0.28442437923250563</v>
      </c>
      <c r="C44" s="59">
        <v>0.35543278084714547</v>
      </c>
      <c r="D44" s="59">
        <v>0.32960893854748602</v>
      </c>
      <c r="E44" s="59">
        <v>0.3949771689497717</v>
      </c>
      <c r="F44" s="59">
        <v>0.44197530864197532</v>
      </c>
      <c r="G44" s="59">
        <v>0.42896174863387976</v>
      </c>
      <c r="H44" s="59">
        <v>0.42704626334519574</v>
      </c>
    </row>
    <row r="47" spans="1:8" x14ac:dyDescent="0.3">
      <c r="A47" s="1" t="s">
        <v>35</v>
      </c>
    </row>
    <row r="48" spans="1:8" x14ac:dyDescent="0.3">
      <c r="B48" s="18" t="s">
        <v>16</v>
      </c>
      <c r="C48" s="18" t="s">
        <v>5</v>
      </c>
      <c r="D48" s="18" t="s">
        <v>6</v>
      </c>
      <c r="E48" s="18" t="s">
        <v>7</v>
      </c>
      <c r="F48" s="18" t="s">
        <v>8</v>
      </c>
      <c r="G48" s="18" t="s">
        <v>9</v>
      </c>
      <c r="H48" s="7" t="s">
        <v>120</v>
      </c>
    </row>
    <row r="49" spans="1:8" x14ac:dyDescent="0.3">
      <c r="A49" s="6" t="s">
        <v>36</v>
      </c>
      <c r="B49" s="4">
        <v>0.2805755395683453</v>
      </c>
      <c r="C49" s="4">
        <v>0.37364130434782611</v>
      </c>
      <c r="D49" s="4">
        <v>0.32894736842105265</v>
      </c>
      <c r="E49" s="4">
        <v>0.43974960876369329</v>
      </c>
      <c r="F49" s="4">
        <v>0.44253859348198971</v>
      </c>
      <c r="G49" s="4">
        <v>0.45075125208681133</v>
      </c>
      <c r="H49" s="4">
        <v>0.41033434650455924</v>
      </c>
    </row>
    <row r="50" spans="1:8" x14ac:dyDescent="0.3">
      <c r="A50" s="6" t="s">
        <v>37</v>
      </c>
      <c r="B50" s="4">
        <v>0.13071895424836602</v>
      </c>
      <c r="C50" s="4">
        <v>0.12</v>
      </c>
      <c r="D50" s="4">
        <v>0.12251655629139073</v>
      </c>
      <c r="E50" s="4">
        <v>0.26013513513513514</v>
      </c>
      <c r="F50" s="4">
        <v>0.24381625441696114</v>
      </c>
      <c r="G50" s="4">
        <v>0.30769230769230771</v>
      </c>
      <c r="H50" s="4">
        <v>0.38291139240506328</v>
      </c>
    </row>
  </sheetData>
  <phoneticPr fontId="5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158A5-CA8B-431A-9784-40296F66ACE1}">
  <dimension ref="A1:H56"/>
  <sheetViews>
    <sheetView topLeftCell="A42" zoomScale="140" zoomScaleNormal="140" workbookViewId="0">
      <selection activeCell="D12" activeCellId="3" sqref="A8:A9 A12:A13 D8:H9 D12:H13"/>
    </sheetView>
  </sheetViews>
  <sheetFormatPr defaultColWidth="9.109375" defaultRowHeight="15.6" x14ac:dyDescent="0.3"/>
  <cols>
    <col min="1" max="1" width="23.5546875" style="2" customWidth="1"/>
    <col min="2" max="5" width="11.44140625" style="2" bestFit="1" customWidth="1"/>
    <col min="6" max="8" width="12" style="2" bestFit="1" customWidth="1"/>
    <col min="9" max="16384" width="9.109375" style="2"/>
  </cols>
  <sheetData>
    <row r="1" spans="1:8" x14ac:dyDescent="0.3">
      <c r="A1" s="1" t="s">
        <v>44</v>
      </c>
    </row>
    <row r="2" spans="1:8" x14ac:dyDescent="0.3">
      <c r="A2" s="2" t="s">
        <v>39</v>
      </c>
    </row>
    <row r="3" spans="1:8" x14ac:dyDescent="0.3">
      <c r="A3" s="2" t="s">
        <v>45</v>
      </c>
    </row>
    <row r="4" spans="1:8" x14ac:dyDescent="0.3">
      <c r="A4" s="2" t="s">
        <v>46</v>
      </c>
    </row>
    <row r="5" spans="1:8" x14ac:dyDescent="0.3">
      <c r="A5" s="2" t="s">
        <v>47</v>
      </c>
    </row>
    <row r="7" spans="1:8" x14ac:dyDescent="0.3">
      <c r="B7" s="24" t="s">
        <v>48</v>
      </c>
      <c r="C7" s="25" t="s">
        <v>49</v>
      </c>
      <c r="D7" s="25" t="s">
        <v>50</v>
      </c>
      <c r="E7" s="25" t="s">
        <v>51</v>
      </c>
      <c r="F7" s="26" t="s">
        <v>52</v>
      </c>
      <c r="G7" s="26" t="s">
        <v>103</v>
      </c>
      <c r="H7" s="26" t="s">
        <v>104</v>
      </c>
    </row>
    <row r="8" spans="1:8" ht="16.2" thickBot="1" x14ac:dyDescent="0.35">
      <c r="B8" s="27" t="s">
        <v>126</v>
      </c>
      <c r="C8" s="28" t="s">
        <v>127</v>
      </c>
      <c r="D8" s="28" t="s">
        <v>128</v>
      </c>
      <c r="E8" s="28" t="s">
        <v>129</v>
      </c>
      <c r="F8" s="29" t="s">
        <v>130</v>
      </c>
      <c r="G8" s="29" t="s">
        <v>131</v>
      </c>
      <c r="H8" s="29" t="s">
        <v>132</v>
      </c>
    </row>
    <row r="9" spans="1:8" ht="16.2" thickBot="1" x14ac:dyDescent="0.35">
      <c r="A9" s="8" t="s">
        <v>58</v>
      </c>
      <c r="B9" s="22">
        <v>0.58780841799709727</v>
      </c>
      <c r="C9" s="22">
        <v>0.63774912075029311</v>
      </c>
      <c r="D9" s="22">
        <v>0.58816837315130832</v>
      </c>
      <c r="E9" s="22">
        <v>0.61690885072655222</v>
      </c>
      <c r="F9" s="23">
        <v>0.62269503546099292</v>
      </c>
      <c r="G9" s="23">
        <f>AVERAGE(B10:F10)*1.02</f>
        <v>0.6054629303298753</v>
      </c>
      <c r="H9" s="23">
        <f>AVERAGE(C10:G10)*1.02</f>
        <v>0.60515162128679412</v>
      </c>
    </row>
    <row r="10" spans="1:8" ht="16.2" thickBot="1" x14ac:dyDescent="0.35">
      <c r="A10" s="11" t="s">
        <v>11</v>
      </c>
      <c r="B10" s="17">
        <v>0.5551684088269454</v>
      </c>
      <c r="C10" s="17">
        <v>0.61567516525023602</v>
      </c>
      <c r="D10" s="17">
        <v>0.58192090395480223</v>
      </c>
      <c r="E10" s="17">
        <v>0.61241970021413272</v>
      </c>
      <c r="F10" s="17">
        <v>0.60277136258660513</v>
      </c>
      <c r="G10" s="17">
        <v>0.55364238410596023</v>
      </c>
      <c r="H10" s="17">
        <v>0.57984496124031004</v>
      </c>
    </row>
    <row r="11" spans="1:8" ht="16.2" thickBot="1" x14ac:dyDescent="0.35">
      <c r="A11" s="14" t="s">
        <v>12</v>
      </c>
      <c r="B11" s="17">
        <f>AVERAGE(B9:B9)-0.02</f>
        <v>0.56780841799709725</v>
      </c>
      <c r="C11" s="17">
        <f>AVERAGE(B9:C9)-0.02</f>
        <v>0.59277876937369522</v>
      </c>
      <c r="D11" s="17">
        <f>AVERAGE(B9:D9)-0.02</f>
        <v>0.58457530396623292</v>
      </c>
      <c r="E11" s="17">
        <f>AVERAGE(B9:E9)-0.02</f>
        <v>0.58765869065631271</v>
      </c>
      <c r="F11" s="17">
        <f>AVERAGE(B9:F9)-0.02</f>
        <v>0.59066595961724877</v>
      </c>
      <c r="G11" s="17">
        <f>AVERAGE(B10:F10)*0.98</f>
        <v>0.58171928600321343</v>
      </c>
      <c r="H11" s="17">
        <f>AVERAGE(C10:G10)*0.98</f>
        <v>0.58142018515790028</v>
      </c>
    </row>
    <row r="12" spans="1:8" ht="16.2" thickBot="1" x14ac:dyDescent="0.35">
      <c r="A12" s="11" t="s">
        <v>13</v>
      </c>
      <c r="B12" s="39">
        <v>0.54200000000000004</v>
      </c>
      <c r="C12" s="39">
        <v>0.54700000000000004</v>
      </c>
      <c r="D12" s="39">
        <v>0.54900000000000004</v>
      </c>
      <c r="E12" s="39">
        <v>0.53700000000000003</v>
      </c>
      <c r="F12" s="40">
        <v>0.49099999999999999</v>
      </c>
      <c r="G12" s="40">
        <v>0.51700000000000002</v>
      </c>
      <c r="H12" s="40">
        <v>0.53100000000000003</v>
      </c>
    </row>
    <row r="13" spans="1:8" ht="16.2" thickBot="1" x14ac:dyDescent="0.35">
      <c r="A13" s="14" t="s">
        <v>14</v>
      </c>
      <c r="B13" s="39">
        <v>0.53400000000000003</v>
      </c>
      <c r="C13" s="39">
        <v>0.53500000000000003</v>
      </c>
      <c r="D13" s="39">
        <v>0.53900000000000003</v>
      </c>
      <c r="E13" s="39">
        <v>0.53600000000000003</v>
      </c>
      <c r="F13" s="40">
        <v>0.499</v>
      </c>
      <c r="G13" s="40">
        <v>0.47599999999999998</v>
      </c>
      <c r="H13" s="40">
        <v>0.48099999999999998</v>
      </c>
    </row>
    <row r="16" spans="1:8" x14ac:dyDescent="0.3">
      <c r="A16" s="2" t="s">
        <v>15</v>
      </c>
    </row>
    <row r="17" spans="1:8" x14ac:dyDescent="0.3">
      <c r="A17" s="43"/>
      <c r="B17" s="7" t="s">
        <v>105</v>
      </c>
      <c r="C17" s="7" t="s">
        <v>106</v>
      </c>
      <c r="D17" s="7" t="s">
        <v>107</v>
      </c>
      <c r="E17" s="7" t="s">
        <v>108</v>
      </c>
      <c r="F17" s="7" t="s">
        <v>109</v>
      </c>
      <c r="G17" s="7" t="s">
        <v>110</v>
      </c>
      <c r="H17" s="7" t="s">
        <v>111</v>
      </c>
    </row>
    <row r="18" spans="1:8" x14ac:dyDescent="0.3">
      <c r="A18" s="43"/>
      <c r="B18" s="45" t="s">
        <v>112</v>
      </c>
      <c r="C18" s="45" t="s">
        <v>113</v>
      </c>
      <c r="D18" s="45" t="s">
        <v>114</v>
      </c>
      <c r="E18" s="45" t="s">
        <v>109</v>
      </c>
      <c r="F18" s="45" t="s">
        <v>115</v>
      </c>
      <c r="G18" s="45" t="s">
        <v>116</v>
      </c>
      <c r="H18" s="45" t="s">
        <v>117</v>
      </c>
    </row>
    <row r="19" spans="1:8" x14ac:dyDescent="0.3">
      <c r="A19" s="44" t="s">
        <v>42</v>
      </c>
      <c r="B19" s="54">
        <v>0.60849772382397571</v>
      </c>
      <c r="C19" s="54">
        <v>0.66217870257037947</v>
      </c>
      <c r="D19" s="54">
        <v>0.60431654676258995</v>
      </c>
      <c r="E19" s="54">
        <v>0.65699208443271773</v>
      </c>
      <c r="F19" s="54">
        <v>0.66457680250783702</v>
      </c>
      <c r="G19" s="54">
        <v>0.58954041204437402</v>
      </c>
      <c r="H19" s="54">
        <v>0.62475049900199597</v>
      </c>
    </row>
    <row r="20" spans="1:8" x14ac:dyDescent="0.3">
      <c r="A20" s="44" t="s">
        <v>118</v>
      </c>
      <c r="B20" s="54">
        <v>0.37037037037037035</v>
      </c>
      <c r="C20" s="54">
        <v>0.4</v>
      </c>
      <c r="D20" s="54">
        <v>0.42222222222222222</v>
      </c>
      <c r="E20" s="54">
        <v>0.42499999999999999</v>
      </c>
      <c r="F20" s="54">
        <v>0.46341463414634149</v>
      </c>
      <c r="G20" s="54">
        <v>0.31746031746031744</v>
      </c>
      <c r="H20" s="54">
        <v>0.48936170212765956</v>
      </c>
    </row>
    <row r="21" spans="1:8" x14ac:dyDescent="0.3">
      <c r="A21" s="44" t="s">
        <v>119</v>
      </c>
      <c r="B21" s="54">
        <v>0.47499999999999998</v>
      </c>
      <c r="C21" s="54">
        <v>0.57377049180327866</v>
      </c>
      <c r="D21" s="54">
        <v>0.57777777777777772</v>
      </c>
      <c r="E21" s="54">
        <v>0.34782608695652173</v>
      </c>
      <c r="F21" s="54">
        <v>0.34090909090909088</v>
      </c>
      <c r="G21" s="54">
        <v>0.4</v>
      </c>
      <c r="H21" s="54">
        <v>0.55555555555555558</v>
      </c>
    </row>
    <row r="22" spans="1:8" x14ac:dyDescent="0.3">
      <c r="A22" s="44" t="s">
        <v>19</v>
      </c>
      <c r="B22" s="54">
        <v>0.35294117647058826</v>
      </c>
      <c r="C22" s="54">
        <v>0.33962264150943394</v>
      </c>
      <c r="D22" s="54">
        <v>0.53846153846153844</v>
      </c>
      <c r="E22" s="54">
        <v>0.41176470588235292</v>
      </c>
      <c r="F22" s="54">
        <v>0.45454545454545453</v>
      </c>
      <c r="G22" s="54">
        <v>0.46153846153846156</v>
      </c>
      <c r="H22" s="54">
        <v>0.34285714285714286</v>
      </c>
    </row>
    <row r="23" spans="1:8" x14ac:dyDescent="0.3">
      <c r="A23" s="44" t="s">
        <v>20</v>
      </c>
      <c r="B23" s="54">
        <v>0.33333333333333331</v>
      </c>
      <c r="C23" s="54">
        <v>0.57894736842105265</v>
      </c>
      <c r="D23" s="54">
        <v>0.53658536585365857</v>
      </c>
      <c r="E23" s="55">
        <v>0.625</v>
      </c>
      <c r="F23" s="54">
        <v>0.42553191489361702</v>
      </c>
      <c r="G23" s="55">
        <v>0.4</v>
      </c>
      <c r="H23" s="54">
        <v>0.31428571428571428</v>
      </c>
    </row>
    <row r="26" spans="1:8" x14ac:dyDescent="0.3">
      <c r="A26" s="1" t="s">
        <v>21</v>
      </c>
    </row>
    <row r="27" spans="1:8" x14ac:dyDescent="0.3">
      <c r="B27" s="24" t="s">
        <v>48</v>
      </c>
      <c r="C27" s="25" t="s">
        <v>49</v>
      </c>
      <c r="D27" s="25" t="s">
        <v>50</v>
      </c>
      <c r="E27" s="25" t="s">
        <v>51</v>
      </c>
      <c r="F27" s="26" t="s">
        <v>52</v>
      </c>
      <c r="G27" s="50" t="s">
        <v>110</v>
      </c>
      <c r="H27" s="51" t="s">
        <v>111</v>
      </c>
    </row>
    <row r="28" spans="1:8" x14ac:dyDescent="0.3">
      <c r="B28" s="27" t="s">
        <v>53</v>
      </c>
      <c r="C28" s="28" t="s">
        <v>54</v>
      </c>
      <c r="D28" s="28" t="s">
        <v>55</v>
      </c>
      <c r="E28" s="28" t="s">
        <v>56</v>
      </c>
      <c r="F28" s="29" t="s">
        <v>57</v>
      </c>
      <c r="G28" s="52" t="s">
        <v>116</v>
      </c>
      <c r="H28" s="53" t="s">
        <v>117</v>
      </c>
    </row>
    <row r="29" spans="1:8" x14ac:dyDescent="0.3">
      <c r="A29" s="6" t="s">
        <v>22</v>
      </c>
      <c r="B29" s="4">
        <v>0.55578512396694213</v>
      </c>
      <c r="C29" s="4">
        <v>0.66273187183811133</v>
      </c>
      <c r="D29" s="4">
        <v>0.62931034482758619</v>
      </c>
      <c r="E29" s="4">
        <v>0.6394422310756972</v>
      </c>
      <c r="F29" s="4">
        <v>0.65879828326180256</v>
      </c>
      <c r="G29" s="54">
        <v>0.56206088992974235</v>
      </c>
      <c r="H29" s="54">
        <v>0.58176100628930816</v>
      </c>
    </row>
    <row r="30" spans="1:8" x14ac:dyDescent="0.3">
      <c r="A30" s="6" t="s">
        <v>23</v>
      </c>
      <c r="B30" s="4">
        <v>0.55466666666666664</v>
      </c>
      <c r="C30" s="4">
        <v>0.55268817204301079</v>
      </c>
      <c r="D30" s="4">
        <v>0.524896265560166</v>
      </c>
      <c r="E30" s="4">
        <v>0.58079625292740045</v>
      </c>
      <c r="F30" s="4">
        <v>0.54263565891472865</v>
      </c>
      <c r="G30" s="54">
        <v>0.54729729729729726</v>
      </c>
      <c r="H30" s="54">
        <v>0.56277056277056281</v>
      </c>
    </row>
    <row r="33" spans="1:8" ht="16.2" thickBot="1" x14ac:dyDescent="0.35">
      <c r="A33" s="1" t="s">
        <v>24</v>
      </c>
    </row>
    <row r="34" spans="1:8" x14ac:dyDescent="0.3">
      <c r="B34" s="24" t="s">
        <v>48</v>
      </c>
      <c r="C34" s="25" t="s">
        <v>49</v>
      </c>
      <c r="D34" s="25" t="s">
        <v>50</v>
      </c>
      <c r="E34" s="25" t="s">
        <v>51</v>
      </c>
      <c r="F34" s="25" t="s">
        <v>52</v>
      </c>
      <c r="G34" s="46" t="s">
        <v>110</v>
      </c>
      <c r="H34" s="47" t="s">
        <v>111</v>
      </c>
    </row>
    <row r="35" spans="1:8" ht="16.2" thickBot="1" x14ac:dyDescent="0.35">
      <c r="B35" s="27" t="s">
        <v>53</v>
      </c>
      <c r="C35" s="28" t="s">
        <v>54</v>
      </c>
      <c r="D35" s="28" t="s">
        <v>55</v>
      </c>
      <c r="E35" s="28" t="s">
        <v>56</v>
      </c>
      <c r="F35" s="28" t="s">
        <v>57</v>
      </c>
      <c r="G35" s="48" t="s">
        <v>116</v>
      </c>
      <c r="H35" s="49" t="s">
        <v>117</v>
      </c>
    </row>
    <row r="36" spans="1:8" x14ac:dyDescent="0.3">
      <c r="A36" s="6" t="s">
        <v>25</v>
      </c>
      <c r="B36" s="4">
        <v>0.61265432098765427</v>
      </c>
      <c r="C36" s="4">
        <v>0.65233415233415237</v>
      </c>
      <c r="D36" s="4">
        <v>0.63035019455252916</v>
      </c>
      <c r="E36" s="4">
        <v>0.66478076379066475</v>
      </c>
      <c r="F36" s="4">
        <v>0.64697193500738548</v>
      </c>
      <c r="G36" s="54">
        <v>0.60102739726027399</v>
      </c>
      <c r="H36" s="54">
        <v>0.60146252285191959</v>
      </c>
    </row>
    <row r="37" spans="1:8" x14ac:dyDescent="0.3">
      <c r="A37" s="6" t="s">
        <v>26</v>
      </c>
      <c r="B37" s="4">
        <v>0.37850467289719625</v>
      </c>
      <c r="C37" s="4">
        <v>0.48987854251012147</v>
      </c>
      <c r="D37" s="4">
        <v>0.45360824742268041</v>
      </c>
      <c r="E37" s="4">
        <v>0.44736842105263158</v>
      </c>
      <c r="F37" s="4">
        <v>0.44444444444444442</v>
      </c>
      <c r="G37" s="54">
        <v>0.391812865497076</v>
      </c>
      <c r="H37" s="54">
        <v>0.45918367346938777</v>
      </c>
    </row>
    <row r="40" spans="1:8" x14ac:dyDescent="0.3">
      <c r="A40" s="2" t="s">
        <v>27</v>
      </c>
    </row>
    <row r="41" spans="1:8" x14ac:dyDescent="0.3">
      <c r="B41" s="24" t="s">
        <v>48</v>
      </c>
      <c r="C41" s="25" t="s">
        <v>49</v>
      </c>
      <c r="D41" s="25" t="s">
        <v>50</v>
      </c>
      <c r="E41" s="25" t="s">
        <v>51</v>
      </c>
      <c r="F41" s="26" t="s">
        <v>52</v>
      </c>
      <c r="G41" s="50" t="s">
        <v>110</v>
      </c>
      <c r="H41" s="51" t="s">
        <v>111</v>
      </c>
    </row>
    <row r="42" spans="1:8" x14ac:dyDescent="0.3">
      <c r="B42" s="27" t="s">
        <v>53</v>
      </c>
      <c r="C42" s="28" t="s">
        <v>54</v>
      </c>
      <c r="D42" s="28" t="s">
        <v>55</v>
      </c>
      <c r="E42" s="28" t="s">
        <v>56</v>
      </c>
      <c r="F42" s="29" t="s">
        <v>57</v>
      </c>
      <c r="G42" s="52" t="s">
        <v>116</v>
      </c>
      <c r="H42" s="53" t="s">
        <v>117</v>
      </c>
    </row>
    <row r="43" spans="1:8" x14ac:dyDescent="0.3">
      <c r="A43" s="6" t="s">
        <v>28</v>
      </c>
      <c r="B43" s="19">
        <v>0</v>
      </c>
      <c r="C43" s="19">
        <v>0</v>
      </c>
      <c r="D43" s="19">
        <v>0</v>
      </c>
      <c r="E43" s="19">
        <v>0</v>
      </c>
      <c r="F43" s="19">
        <v>0</v>
      </c>
      <c r="G43" s="54">
        <v>0.45</v>
      </c>
      <c r="H43" s="54">
        <v>0</v>
      </c>
    </row>
    <row r="44" spans="1:8" x14ac:dyDescent="0.3">
      <c r="A44" s="6" t="s">
        <v>29</v>
      </c>
      <c r="B44" s="19">
        <v>0.25</v>
      </c>
      <c r="C44" s="19">
        <v>0.41666666666666669</v>
      </c>
      <c r="D44" s="19">
        <v>0.5714285714285714</v>
      </c>
      <c r="E44" s="19">
        <v>0.8125</v>
      </c>
      <c r="F44" s="19">
        <v>1</v>
      </c>
      <c r="G44" s="55">
        <v>0.61538461538461542</v>
      </c>
      <c r="H44" s="55">
        <v>0.875</v>
      </c>
    </row>
    <row r="45" spans="1:8" x14ac:dyDescent="0.3">
      <c r="A45" s="6" t="s">
        <v>30</v>
      </c>
      <c r="B45" s="19">
        <v>0.36363636363636365</v>
      </c>
      <c r="C45" s="19">
        <v>0.6</v>
      </c>
      <c r="D45" s="19">
        <v>0.4375</v>
      </c>
      <c r="E45" s="19">
        <v>0.25</v>
      </c>
      <c r="F45" s="19">
        <v>0.27272727272727271</v>
      </c>
      <c r="G45" s="55">
        <v>0.5</v>
      </c>
      <c r="H45" s="55">
        <v>0.2</v>
      </c>
    </row>
    <row r="46" spans="1:8" x14ac:dyDescent="0.3">
      <c r="A46" s="6" t="s">
        <v>31</v>
      </c>
      <c r="B46" s="19">
        <v>0.1111111111111111</v>
      </c>
      <c r="C46" s="19">
        <v>0.6428571428571429</v>
      </c>
      <c r="D46" s="4">
        <v>0.16129032258064516</v>
      </c>
      <c r="E46" s="19">
        <v>0.54545454545454541</v>
      </c>
      <c r="F46" s="19">
        <v>0.36363636363636365</v>
      </c>
      <c r="G46" s="55">
        <v>0.5</v>
      </c>
      <c r="H46" s="55">
        <v>0.5</v>
      </c>
    </row>
    <row r="47" spans="1:8" x14ac:dyDescent="0.3">
      <c r="A47" s="6" t="s">
        <v>32</v>
      </c>
      <c r="B47" s="4">
        <v>0.60883280757097791</v>
      </c>
      <c r="C47" s="4">
        <v>0.64231738035264485</v>
      </c>
      <c r="D47" s="4">
        <v>0.58603491271820451</v>
      </c>
      <c r="E47" s="4">
        <v>0.62051282051282053</v>
      </c>
      <c r="F47" s="4">
        <v>0.62049861495844871</v>
      </c>
      <c r="G47" s="54">
        <v>0.60594795539033453</v>
      </c>
      <c r="H47" s="54">
        <v>0.53333333333333333</v>
      </c>
    </row>
    <row r="48" spans="1:8" x14ac:dyDescent="0.3">
      <c r="A48" s="6" t="s">
        <v>33</v>
      </c>
      <c r="B48" s="4">
        <v>0.63636363636363635</v>
      </c>
      <c r="C48" s="4">
        <v>0.51351351351351349</v>
      </c>
      <c r="D48" s="4">
        <v>0.58333333333333337</v>
      </c>
      <c r="E48" s="4">
        <v>0.52380952380952384</v>
      </c>
      <c r="F48" s="4">
        <v>0.51428571428571423</v>
      </c>
      <c r="G48" s="54">
        <v>0.46</v>
      </c>
      <c r="H48" s="54">
        <v>0.75</v>
      </c>
    </row>
    <row r="49" spans="1:8" x14ac:dyDescent="0.3">
      <c r="A49" s="6" t="s">
        <v>34</v>
      </c>
      <c r="B49" s="4">
        <v>0.5553047404063205</v>
      </c>
      <c r="C49" s="4">
        <v>0.46961325966850831</v>
      </c>
      <c r="D49" s="4">
        <v>0.6033519553072626</v>
      </c>
      <c r="E49" s="4">
        <v>0.62100456621004563</v>
      </c>
      <c r="F49" s="4">
        <v>0.62716049382716055</v>
      </c>
      <c r="G49" s="54">
        <v>0.54098360655737709</v>
      </c>
      <c r="H49" s="54">
        <v>0.60142348754448394</v>
      </c>
    </row>
    <row r="52" spans="1:8" x14ac:dyDescent="0.3">
      <c r="A52" s="1" t="s">
        <v>35</v>
      </c>
    </row>
    <row r="53" spans="1:8" x14ac:dyDescent="0.3">
      <c r="B53" s="24" t="s">
        <v>48</v>
      </c>
      <c r="C53" s="25" t="s">
        <v>49</v>
      </c>
      <c r="D53" s="25" t="s">
        <v>50</v>
      </c>
      <c r="E53" s="25" t="s">
        <v>51</v>
      </c>
      <c r="F53" s="26" t="s">
        <v>52</v>
      </c>
      <c r="G53" s="43" t="s">
        <v>110</v>
      </c>
      <c r="H53" s="43" t="s">
        <v>111</v>
      </c>
    </row>
    <row r="54" spans="1:8" x14ac:dyDescent="0.3">
      <c r="B54" s="27" t="s">
        <v>53</v>
      </c>
      <c r="C54" s="28" t="s">
        <v>54</v>
      </c>
      <c r="D54" s="28" t="s">
        <v>55</v>
      </c>
      <c r="E54" s="28" t="s">
        <v>56</v>
      </c>
      <c r="F54" s="29" t="s">
        <v>57</v>
      </c>
      <c r="G54" s="43" t="s">
        <v>116</v>
      </c>
      <c r="H54" s="43" t="s">
        <v>117</v>
      </c>
    </row>
    <row r="55" spans="1:8" x14ac:dyDescent="0.3">
      <c r="A55" s="6" t="s">
        <v>36</v>
      </c>
      <c r="B55" s="56">
        <v>0.57913669064748197</v>
      </c>
      <c r="C55" s="56">
        <v>0.64538043478260865</v>
      </c>
      <c r="D55" s="56">
        <v>0.59868421052631582</v>
      </c>
      <c r="E55" s="56">
        <v>0.62754303599374017</v>
      </c>
      <c r="F55" s="56">
        <v>0.62778730703259</v>
      </c>
      <c r="G55" s="57">
        <v>0.56260434056761266</v>
      </c>
      <c r="H55" s="57">
        <v>0.60182370820668696</v>
      </c>
    </row>
    <row r="56" spans="1:8" x14ac:dyDescent="0.3">
      <c r="A56" s="6" t="s">
        <v>37</v>
      </c>
      <c r="B56" s="56">
        <v>0.50980392156862742</v>
      </c>
      <c r="C56" s="56">
        <v>0.54461538461538461</v>
      </c>
      <c r="D56" s="56">
        <v>0.53973509933774833</v>
      </c>
      <c r="E56" s="56">
        <v>0.57770270270270274</v>
      </c>
      <c r="F56" s="56">
        <v>0.5512367491166078</v>
      </c>
      <c r="G56" s="57">
        <v>0.51923076923076927</v>
      </c>
      <c r="H56" s="57">
        <v>0.55696202531645567</v>
      </c>
    </row>
  </sheetData>
  <phoneticPr fontId="5" type="noConversion"/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15221-183B-4BDD-8F47-0E5737DF89D6}">
  <dimension ref="A1:H50"/>
  <sheetViews>
    <sheetView zoomScale="150" zoomScaleNormal="150" workbookViewId="0">
      <selection activeCell="C7" activeCellId="1" sqref="A7:A10 C7:G10"/>
    </sheetView>
  </sheetViews>
  <sheetFormatPr defaultColWidth="9.109375" defaultRowHeight="15.6" x14ac:dyDescent="0.3"/>
  <cols>
    <col min="1" max="1" width="23.6640625" style="2" customWidth="1"/>
    <col min="2" max="2" width="9.109375" style="2"/>
    <col min="3" max="3" width="7.88671875" style="2" bestFit="1" customWidth="1"/>
    <col min="4" max="16384" width="9.109375" style="2"/>
  </cols>
  <sheetData>
    <row r="1" spans="1:8" x14ac:dyDescent="0.3">
      <c r="A1" s="1" t="s">
        <v>0</v>
      </c>
    </row>
    <row r="2" spans="1:8" x14ac:dyDescent="0.3">
      <c r="A2" s="2" t="s">
        <v>1</v>
      </c>
    </row>
    <row r="3" spans="1:8" x14ac:dyDescent="0.3">
      <c r="A3" s="2" t="s">
        <v>2</v>
      </c>
    </row>
    <row r="4" spans="1:8" x14ac:dyDescent="0.3">
      <c r="A4" s="2" t="s">
        <v>3</v>
      </c>
    </row>
    <row r="5" spans="1:8" x14ac:dyDescent="0.3">
      <c r="A5" s="2" t="s">
        <v>4</v>
      </c>
    </row>
    <row r="7" spans="1:8" ht="16.2" thickBot="1" x14ac:dyDescent="0.35">
      <c r="B7" s="20" t="s">
        <v>5</v>
      </c>
      <c r="C7" s="20" t="s">
        <v>6</v>
      </c>
      <c r="D7" s="20" t="s">
        <v>7</v>
      </c>
      <c r="E7" s="20" t="s">
        <v>8</v>
      </c>
      <c r="F7" s="20" t="s">
        <v>9</v>
      </c>
      <c r="G7" s="20" t="s">
        <v>120</v>
      </c>
    </row>
    <row r="8" spans="1:8" ht="16.2" thickBot="1" x14ac:dyDescent="0.35">
      <c r="A8" s="8" t="s">
        <v>10</v>
      </c>
      <c r="B8" s="9">
        <v>0.82180193121059775</v>
      </c>
      <c r="C8" s="9">
        <v>0.81424744368562052</v>
      </c>
      <c r="D8" s="9">
        <v>0.8062606072034697</v>
      </c>
      <c r="E8" s="9">
        <v>0.81837360187875652</v>
      </c>
      <c r="F8" s="10">
        <v>0.82115770203120919</v>
      </c>
      <c r="G8" s="10">
        <v>0.84</v>
      </c>
    </row>
    <row r="9" spans="1:8" ht="16.2" thickBot="1" x14ac:dyDescent="0.35">
      <c r="A9" s="11" t="s">
        <v>11</v>
      </c>
      <c r="B9" s="17">
        <f>AVERAGE(B8:B8)+0.02</f>
        <v>0.84180193121059776</v>
      </c>
      <c r="C9" s="17">
        <f>AVERAGE(B8:C8)+0.02</f>
        <v>0.83802468744810921</v>
      </c>
      <c r="D9" s="17">
        <f>AVERAGE(B8:D8)+0.02</f>
        <v>0.83410332736656267</v>
      </c>
      <c r="E9" s="17">
        <f>AVERAGE(B8:E8)+0.02</f>
        <v>0.83517089599461114</v>
      </c>
      <c r="F9" s="17">
        <f>AVERAGE(B8:F8)+0.02</f>
        <v>0.83636825720193086</v>
      </c>
      <c r="G9" s="17">
        <f>AVERAGE(B8:F8)*1.02</f>
        <v>0.8326956223459695</v>
      </c>
    </row>
    <row r="10" spans="1:8" ht="16.2" thickBot="1" x14ac:dyDescent="0.35">
      <c r="A10" s="14" t="s">
        <v>12</v>
      </c>
      <c r="B10" s="17">
        <f>AVERAGE(B8:B8)-0.02</f>
        <v>0.80180193121059773</v>
      </c>
      <c r="C10" s="17">
        <f>AVERAGE(B8:C8)-0.02</f>
        <v>0.79802468744810917</v>
      </c>
      <c r="D10" s="17">
        <f>AVERAGE(B8:D8)-0.02</f>
        <v>0.79410332736656264</v>
      </c>
      <c r="E10" s="17">
        <f>AVERAGE(B8:E8)-0.02</f>
        <v>0.7951708959946111</v>
      </c>
      <c r="F10" s="17">
        <f>AVERAGE(B8:F8)-0.02</f>
        <v>0.79636825720193083</v>
      </c>
      <c r="G10" s="17">
        <f>AVERAGE(B8:F8)*0.98</f>
        <v>0.80004089205789219</v>
      </c>
    </row>
    <row r="11" spans="1:8" x14ac:dyDescent="0.3">
      <c r="A11" s="11" t="s">
        <v>13</v>
      </c>
      <c r="B11" s="12"/>
      <c r="C11" s="12"/>
      <c r="D11" s="12"/>
      <c r="E11" s="12"/>
      <c r="F11" s="13"/>
      <c r="G11" s="13"/>
    </row>
    <row r="12" spans="1:8" ht="16.2" thickBot="1" x14ac:dyDescent="0.35">
      <c r="A12" s="14" t="s">
        <v>14</v>
      </c>
      <c r="B12" s="15"/>
      <c r="C12" s="15"/>
      <c r="D12" s="15"/>
      <c r="E12" s="15"/>
      <c r="F12" s="16"/>
      <c r="G12" s="16"/>
    </row>
    <row r="15" spans="1:8" x14ac:dyDescent="0.3">
      <c r="A15" s="1" t="s">
        <v>15</v>
      </c>
    </row>
    <row r="16" spans="1:8" x14ac:dyDescent="0.3">
      <c r="B16" s="18" t="s">
        <v>16</v>
      </c>
      <c r="C16" s="18" t="s">
        <v>5</v>
      </c>
      <c r="D16" s="18" t="s">
        <v>6</v>
      </c>
      <c r="E16" s="18" t="s">
        <v>7</v>
      </c>
      <c r="F16" s="18" t="s">
        <v>8</v>
      </c>
      <c r="G16" s="18" t="s">
        <v>9</v>
      </c>
      <c r="H16" s="20" t="s">
        <v>120</v>
      </c>
    </row>
    <row r="17" spans="1:8" x14ac:dyDescent="0.3">
      <c r="A17" s="6" t="s">
        <v>17</v>
      </c>
      <c r="B17" s="4">
        <v>0.79467866575369261</v>
      </c>
      <c r="C17" s="4">
        <v>0.81219124173155821</v>
      </c>
      <c r="D17" s="4">
        <v>0.79711768219832735</v>
      </c>
      <c r="E17" s="4">
        <v>0.79543940179166361</v>
      </c>
      <c r="F17" s="4">
        <v>0.81621579112928588</v>
      </c>
      <c r="G17" s="4">
        <v>0.81522871484042048</v>
      </c>
      <c r="H17" s="4">
        <v>0.83827523766410139</v>
      </c>
    </row>
    <row r="18" spans="1:8" x14ac:dyDescent="0.3">
      <c r="A18" s="6" t="s">
        <v>124</v>
      </c>
      <c r="B18" s="64">
        <v>0.80901476746748957</v>
      </c>
      <c r="C18" s="64">
        <v>0.81700469806348119</v>
      </c>
      <c r="D18" s="64">
        <v>0.81844215349369986</v>
      </c>
      <c r="E18" s="64">
        <v>0.81086587436332769</v>
      </c>
      <c r="F18" s="64">
        <v>0.81750315837831633</v>
      </c>
      <c r="G18" s="62">
        <v>0.81557150745444507</v>
      </c>
      <c r="H18" s="4">
        <v>0.81498383723141277</v>
      </c>
    </row>
    <row r="19" spans="1:8" x14ac:dyDescent="0.3">
      <c r="A19" s="6" t="s">
        <v>125</v>
      </c>
      <c r="B19" s="65"/>
      <c r="C19" s="65"/>
      <c r="D19" s="65"/>
      <c r="E19" s="65"/>
      <c r="F19" s="65"/>
      <c r="G19" s="63"/>
      <c r="H19" s="4">
        <v>0.86547972304648868</v>
      </c>
    </row>
    <row r="20" spans="1:8" x14ac:dyDescent="0.3">
      <c r="A20" s="6" t="s">
        <v>19</v>
      </c>
      <c r="B20" s="4">
        <v>0.8528</v>
      </c>
      <c r="C20" s="4">
        <v>0.87480127186009538</v>
      </c>
      <c r="D20" s="4">
        <v>0.88342073416700284</v>
      </c>
      <c r="E20" s="4">
        <v>0.86034618410700237</v>
      </c>
      <c r="F20" s="4">
        <v>0.83672566371681412</v>
      </c>
      <c r="G20" s="4">
        <v>0.86335403726708071</v>
      </c>
      <c r="H20" s="4">
        <v>0.8867091711623345</v>
      </c>
    </row>
    <row r="21" spans="1:8" x14ac:dyDescent="0.3">
      <c r="A21" s="6" t="s">
        <v>20</v>
      </c>
      <c r="B21" s="4">
        <v>0.82857142857142863</v>
      </c>
      <c r="C21" s="4">
        <v>0.83422174840085284</v>
      </c>
      <c r="D21" s="4">
        <v>0.82544689800210302</v>
      </c>
      <c r="E21" s="4">
        <v>0.78663396689147758</v>
      </c>
      <c r="F21" s="4">
        <v>0.81388888888888888</v>
      </c>
      <c r="G21" s="4">
        <v>0.83798882681564246</v>
      </c>
      <c r="H21" s="4">
        <v>0.84368070953436802</v>
      </c>
    </row>
    <row r="24" spans="1:8" x14ac:dyDescent="0.3">
      <c r="A24" s="1" t="s">
        <v>21</v>
      </c>
    </row>
    <row r="25" spans="1:8" x14ac:dyDescent="0.3">
      <c r="B25" s="18" t="s">
        <v>16</v>
      </c>
      <c r="C25" s="18" t="s">
        <v>5</v>
      </c>
      <c r="D25" s="18" t="s">
        <v>6</v>
      </c>
      <c r="E25" s="18" t="s">
        <v>7</v>
      </c>
      <c r="F25" s="18" t="s">
        <v>8</v>
      </c>
      <c r="G25" s="18" t="s">
        <v>9</v>
      </c>
      <c r="H25" s="20" t="s">
        <v>120</v>
      </c>
    </row>
    <row r="26" spans="1:8" x14ac:dyDescent="0.3">
      <c r="A26" s="21" t="s">
        <v>22</v>
      </c>
      <c r="B26" s="4">
        <v>0.8148448441070244</v>
      </c>
      <c r="C26" s="4">
        <v>0.82816782627029306</v>
      </c>
      <c r="D26" s="4">
        <v>0.8274221178859209</v>
      </c>
      <c r="E26" s="4">
        <v>0.82046196173779518</v>
      </c>
      <c r="F26" s="4">
        <v>0.83098023396530862</v>
      </c>
      <c r="G26" s="4">
        <v>0.83177765394260239</v>
      </c>
      <c r="H26" s="4">
        <v>0.84342777922190448</v>
      </c>
    </row>
    <row r="27" spans="1:8" x14ac:dyDescent="0.3">
      <c r="A27" s="21" t="s">
        <v>23</v>
      </c>
      <c r="B27" s="4">
        <v>0.79996009178888561</v>
      </c>
      <c r="C27" s="4">
        <v>0.81388012618296535</v>
      </c>
      <c r="D27" s="4">
        <v>0.79478584729981383</v>
      </c>
      <c r="E27" s="4">
        <v>0.78520375011603083</v>
      </c>
      <c r="F27" s="4">
        <v>0.80039840637450199</v>
      </c>
      <c r="G27" s="4">
        <v>0.8039690222652468</v>
      </c>
      <c r="H27" s="4">
        <v>0.83911382734912143</v>
      </c>
    </row>
    <row r="30" spans="1:8" x14ac:dyDescent="0.3">
      <c r="A30" s="1" t="s">
        <v>24</v>
      </c>
    </row>
    <row r="31" spans="1:8" x14ac:dyDescent="0.3">
      <c r="B31" s="18" t="s">
        <v>16</v>
      </c>
      <c r="C31" s="18" t="s">
        <v>5</v>
      </c>
      <c r="D31" s="18" t="s">
        <v>6</v>
      </c>
      <c r="E31" s="18" t="s">
        <v>7</v>
      </c>
      <c r="F31" s="18" t="s">
        <v>8</v>
      </c>
      <c r="G31" s="18" t="s">
        <v>9</v>
      </c>
      <c r="H31" s="20" t="s">
        <v>120</v>
      </c>
    </row>
    <row r="32" spans="1:8" x14ac:dyDescent="0.3">
      <c r="A32" s="6" t="s">
        <v>25</v>
      </c>
      <c r="B32" s="4">
        <v>0.82131728806274851</v>
      </c>
      <c r="C32" s="4">
        <v>0.83637840032480715</v>
      </c>
      <c r="D32" s="4">
        <v>0.82961876832844572</v>
      </c>
      <c r="E32" s="4">
        <v>0.8205227492739593</v>
      </c>
      <c r="F32" s="4">
        <v>0.83260069515436519</v>
      </c>
      <c r="G32" s="4">
        <v>0.83107995326322814</v>
      </c>
      <c r="H32" s="4">
        <v>0.84833024118738409</v>
      </c>
    </row>
    <row r="33" spans="1:8" x14ac:dyDescent="0.3">
      <c r="A33" s="6" t="s">
        <v>26</v>
      </c>
      <c r="B33" s="4">
        <v>0.7608346709470305</v>
      </c>
      <c r="C33" s="4">
        <v>0.76822673876561631</v>
      </c>
      <c r="D33" s="4">
        <v>0.76207809397749837</v>
      </c>
      <c r="E33" s="4">
        <v>0.75593509820666094</v>
      </c>
      <c r="F33" s="4">
        <v>0.76816546762589932</v>
      </c>
      <c r="G33" s="4">
        <v>0.78526866572751053</v>
      </c>
      <c r="H33" s="4">
        <v>0.80912758446797783</v>
      </c>
    </row>
    <row r="36" spans="1:8" x14ac:dyDescent="0.3">
      <c r="A36" s="1" t="s">
        <v>27</v>
      </c>
    </row>
    <row r="37" spans="1:8" x14ac:dyDescent="0.3">
      <c r="B37" s="18" t="s">
        <v>16</v>
      </c>
      <c r="C37" s="18" t="s">
        <v>5</v>
      </c>
      <c r="D37" s="18" t="s">
        <v>6</v>
      </c>
      <c r="E37" s="18" t="s">
        <v>7</v>
      </c>
      <c r="F37" s="18" t="s">
        <v>8</v>
      </c>
      <c r="G37" s="18" t="s">
        <v>9</v>
      </c>
      <c r="H37" s="20" t="s">
        <v>120</v>
      </c>
    </row>
    <row r="38" spans="1:8" x14ac:dyDescent="0.3">
      <c r="A38" s="21" t="s">
        <v>28</v>
      </c>
      <c r="B38" s="4">
        <v>0.86646884272997038</v>
      </c>
      <c r="C38" s="4">
        <v>0.83220568335588629</v>
      </c>
      <c r="D38" s="4">
        <v>0.859375</v>
      </c>
      <c r="E38" s="4">
        <v>0.82229402261712436</v>
      </c>
      <c r="F38" s="4">
        <v>0.81818181818181823</v>
      </c>
      <c r="G38" s="4">
        <v>0.80957943925233644</v>
      </c>
      <c r="H38" s="4">
        <v>0.85821697099892591</v>
      </c>
    </row>
    <row r="39" spans="1:8" x14ac:dyDescent="0.3">
      <c r="A39" s="21" t="s">
        <v>29</v>
      </c>
      <c r="B39" s="4">
        <v>0.9152542372881356</v>
      </c>
      <c r="C39" s="4">
        <v>0.89622641509433965</v>
      </c>
      <c r="D39" s="4">
        <v>0.86635944700460832</v>
      </c>
      <c r="E39" s="4">
        <v>0.86374133949191689</v>
      </c>
      <c r="F39" s="4">
        <v>0.90028490028490027</v>
      </c>
      <c r="G39" s="4">
        <v>0.84473684210526312</v>
      </c>
      <c r="H39" s="4">
        <v>0.8487084870848709</v>
      </c>
    </row>
    <row r="40" spans="1:8" x14ac:dyDescent="0.3">
      <c r="A40" s="21" t="s">
        <v>30</v>
      </c>
      <c r="B40" s="4">
        <v>0.71717171717171713</v>
      </c>
      <c r="C40" s="4">
        <v>0.76436781609195403</v>
      </c>
      <c r="D40" s="4">
        <v>0.7857142857142857</v>
      </c>
      <c r="E40" s="4">
        <v>0.71363636363636362</v>
      </c>
      <c r="F40" s="4">
        <v>0.6271186440677966</v>
      </c>
      <c r="G40" s="4">
        <v>0.72649572649572647</v>
      </c>
      <c r="H40" s="4">
        <v>0.78512396694214881</v>
      </c>
    </row>
    <row r="41" spans="1:8" x14ac:dyDescent="0.3">
      <c r="A41" s="21" t="s">
        <v>31</v>
      </c>
      <c r="B41" s="4">
        <v>0.75791433891992555</v>
      </c>
      <c r="C41" s="4">
        <v>0.75</v>
      </c>
      <c r="D41" s="4">
        <v>0.73755656108597289</v>
      </c>
      <c r="E41" s="4">
        <v>0.69347826086956521</v>
      </c>
      <c r="F41" s="4">
        <v>0.68018018018018023</v>
      </c>
      <c r="G41" s="4">
        <v>0.67294117647058826</v>
      </c>
      <c r="H41" s="4">
        <v>0.7142857142857143</v>
      </c>
    </row>
    <row r="42" spans="1:8" x14ac:dyDescent="0.3">
      <c r="A42" s="21" t="s">
        <v>32</v>
      </c>
      <c r="B42" s="4">
        <v>0.79409603135717788</v>
      </c>
      <c r="C42" s="4">
        <v>0.80026123870686838</v>
      </c>
      <c r="D42" s="4">
        <v>0.78756588146713991</v>
      </c>
      <c r="E42" s="4">
        <v>0.78814412238325282</v>
      </c>
      <c r="F42" s="4">
        <v>0.80297099267288974</v>
      </c>
      <c r="G42" s="4">
        <v>0.80619894819290594</v>
      </c>
      <c r="H42" s="4">
        <v>0.81262575452716301</v>
      </c>
    </row>
    <row r="43" spans="1:8" x14ac:dyDescent="0.3">
      <c r="A43" s="21" t="s">
        <v>33</v>
      </c>
      <c r="B43" s="4">
        <v>0.74494949494949492</v>
      </c>
      <c r="C43" s="4">
        <v>0.81376975169300225</v>
      </c>
      <c r="D43" s="4">
        <v>0.81065088757396453</v>
      </c>
      <c r="E43" s="4">
        <v>0.78301886792452835</v>
      </c>
      <c r="F43" s="4">
        <v>0.82188065099457508</v>
      </c>
      <c r="G43" s="4">
        <v>0.77915376676986581</v>
      </c>
      <c r="H43" s="4">
        <v>0.8392204628501827</v>
      </c>
    </row>
    <row r="44" spans="1:8" x14ac:dyDescent="0.3">
      <c r="A44" s="21" t="s">
        <v>34</v>
      </c>
      <c r="B44" s="4">
        <v>0.81916297849211894</v>
      </c>
      <c r="C44" s="4">
        <v>0.83817585602074274</v>
      </c>
      <c r="D44" s="4">
        <v>0.83211112678042587</v>
      </c>
      <c r="E44" s="4">
        <v>0.82445672191528541</v>
      </c>
      <c r="F44" s="4">
        <v>0.83573905330215303</v>
      </c>
      <c r="G44" s="4">
        <v>0.84331142298809736</v>
      </c>
      <c r="H44" s="4">
        <v>0.86824207492795391</v>
      </c>
    </row>
    <row r="47" spans="1:8" x14ac:dyDescent="0.3">
      <c r="A47" s="1" t="s">
        <v>35</v>
      </c>
    </row>
    <row r="48" spans="1:8" x14ac:dyDescent="0.3">
      <c r="B48" s="18" t="s">
        <v>16</v>
      </c>
      <c r="C48" s="18" t="s">
        <v>5</v>
      </c>
      <c r="D48" s="18" t="s">
        <v>6</v>
      </c>
      <c r="E48" s="18" t="s">
        <v>7</v>
      </c>
      <c r="F48" s="18" t="s">
        <v>8</v>
      </c>
      <c r="G48" s="18" t="s">
        <v>9</v>
      </c>
      <c r="H48" s="20" t="s">
        <v>120</v>
      </c>
    </row>
    <row r="49" spans="1:8" x14ac:dyDescent="0.3">
      <c r="A49" s="6" t="s">
        <v>36</v>
      </c>
      <c r="B49" s="4">
        <v>0.80180252675625652</v>
      </c>
      <c r="C49" s="4">
        <v>0.82229720230563752</v>
      </c>
      <c r="D49" s="4">
        <v>0.80992304323343556</v>
      </c>
      <c r="E49" s="4">
        <v>0.80053925257085523</v>
      </c>
      <c r="F49" s="4">
        <v>0.81570129248444234</v>
      </c>
      <c r="G49" s="4">
        <v>0.82156159003182772</v>
      </c>
      <c r="H49" s="4">
        <v>0.84791386271870794</v>
      </c>
    </row>
    <row r="50" spans="1:8" x14ac:dyDescent="0.3">
      <c r="A50" s="6" t="s">
        <v>37</v>
      </c>
      <c r="B50" s="4">
        <v>0.81604153612031149</v>
      </c>
      <c r="C50" s="4">
        <v>0.82114196107370174</v>
      </c>
      <c r="D50" s="4">
        <v>0.82073947343408427</v>
      </c>
      <c r="E50" s="4">
        <v>0.81489542916627233</v>
      </c>
      <c r="F50" s="4">
        <v>0.82201695076659365</v>
      </c>
      <c r="G50" s="4">
        <v>0.82042813455657493</v>
      </c>
      <c r="H50" s="4">
        <v>0.83221619321204388</v>
      </c>
    </row>
  </sheetData>
  <mergeCells count="6">
    <mergeCell ref="G18:G19"/>
    <mergeCell ref="B18:B19"/>
    <mergeCell ref="C18:C19"/>
    <mergeCell ref="D18:D19"/>
    <mergeCell ref="E18:E19"/>
    <mergeCell ref="F18:F19"/>
  </mergeCells>
  <phoneticPr fontId="5" type="noConversion"/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5F483-F899-4653-A703-FD3C60C10CF6}">
  <dimension ref="A1:P46"/>
  <sheetViews>
    <sheetView topLeftCell="A30" zoomScale="150" zoomScaleNormal="150" workbookViewId="0">
      <selection activeCell="G14" sqref="G14"/>
    </sheetView>
  </sheetViews>
  <sheetFormatPr defaultColWidth="9.109375" defaultRowHeight="15.6" x14ac:dyDescent="0.3"/>
  <cols>
    <col min="1" max="1" width="23.33203125" style="2" customWidth="1"/>
    <col min="2" max="2" width="10.5546875" style="2" bestFit="1" customWidth="1"/>
    <col min="3" max="5" width="9.109375" style="2" bestFit="1" customWidth="1"/>
    <col min="6" max="16384" width="9.109375" style="2"/>
  </cols>
  <sheetData>
    <row r="1" spans="1:16" x14ac:dyDescent="0.3">
      <c r="A1" s="1" t="s">
        <v>59</v>
      </c>
    </row>
    <row r="2" spans="1:16" x14ac:dyDescent="0.3">
      <c r="A2" s="2" t="s">
        <v>60</v>
      </c>
    </row>
    <row r="3" spans="1:16" x14ac:dyDescent="0.3">
      <c r="A3" s="2" t="s">
        <v>61</v>
      </c>
    </row>
    <row r="4" spans="1:16" x14ac:dyDescent="0.3">
      <c r="A4" s="2" t="s">
        <v>62</v>
      </c>
    </row>
    <row r="5" spans="1:16" x14ac:dyDescent="0.3">
      <c r="A5" s="2" t="s">
        <v>63</v>
      </c>
    </row>
    <row r="7" spans="1:16" ht="16.2" thickBot="1" x14ac:dyDescent="0.35">
      <c r="B7" s="20" t="s">
        <v>64</v>
      </c>
      <c r="C7" s="20" t="s">
        <v>48</v>
      </c>
      <c r="D7" s="20" t="s">
        <v>49</v>
      </c>
      <c r="E7" s="20" t="s">
        <v>50</v>
      </c>
      <c r="F7" s="20" t="s">
        <v>51</v>
      </c>
      <c r="G7" s="20" t="s">
        <v>52</v>
      </c>
    </row>
    <row r="8" spans="1:16" ht="16.2" thickBot="1" x14ac:dyDescent="0.35">
      <c r="A8" s="8" t="s">
        <v>65</v>
      </c>
      <c r="B8" s="9">
        <v>0.26867627785058978</v>
      </c>
      <c r="C8" s="9">
        <v>0.27431059506531202</v>
      </c>
      <c r="D8" s="9">
        <v>0.32590855803048063</v>
      </c>
      <c r="E8" s="9">
        <v>0.31399317406143346</v>
      </c>
      <c r="F8" s="10">
        <v>0.34874504623513869</v>
      </c>
      <c r="G8" s="10">
        <v>0.35099999999999998</v>
      </c>
    </row>
    <row r="9" spans="1:16" ht="16.2" thickBot="1" x14ac:dyDescent="0.35">
      <c r="A9" s="11" t="s">
        <v>11</v>
      </c>
      <c r="B9" s="17">
        <f>AVERAGE(B8:B8)+0.02</f>
        <v>0.2886762778505898</v>
      </c>
      <c r="C9" s="17">
        <f>AVERAGE(B8:C8)+0.02</f>
        <v>0.29149343645795089</v>
      </c>
      <c r="D9" s="17">
        <f>AVERAGE(B8:D8)+0.02</f>
        <v>0.30963181031546078</v>
      </c>
      <c r="E9" s="17">
        <f>AVERAGE(B8:E8)+0.02</f>
        <v>0.31572215125195396</v>
      </c>
      <c r="F9" s="17">
        <f>AVERAGE(B8:F8)+0.02</f>
        <v>0.32632673024859093</v>
      </c>
      <c r="G9" s="17">
        <f>AVERAGE(B8:F8)*1.2</f>
        <v>0.36759207629830909</v>
      </c>
      <c r="M9" s="32"/>
      <c r="N9" s="32"/>
      <c r="O9" s="32"/>
      <c r="P9" s="32"/>
    </row>
    <row r="10" spans="1:16" ht="16.2" thickBot="1" x14ac:dyDescent="0.35">
      <c r="A10" s="14" t="s">
        <v>12</v>
      </c>
      <c r="B10" s="17">
        <f>AVERAGE(B8:B8)-0.02</f>
        <v>0.24867627785058979</v>
      </c>
      <c r="C10" s="17">
        <f>AVERAGE(B8:C8)-0.02</f>
        <v>0.25149343645795086</v>
      </c>
      <c r="D10" s="17">
        <f>AVERAGE(B8:D8)-0.02</f>
        <v>0.26963181031546074</v>
      </c>
      <c r="E10" s="17">
        <f>AVERAGE(B8:E8)-0.02</f>
        <v>0.27572215125195393</v>
      </c>
      <c r="F10" s="17">
        <f>AVERAGE(B8:F8)-0.02</f>
        <v>0.2863267302485909</v>
      </c>
      <c r="G10" s="17">
        <f>AVERAGE(B8:F8)*0.98</f>
        <v>0.30020019564361911</v>
      </c>
    </row>
    <row r="11" spans="1:16" ht="16.2" thickBot="1" x14ac:dyDescent="0.35">
      <c r="A11" s="11" t="s">
        <v>13</v>
      </c>
      <c r="B11" s="32">
        <v>0.219</v>
      </c>
      <c r="C11" s="32">
        <v>0.23599999999999999</v>
      </c>
      <c r="D11" s="32">
        <v>0.251</v>
      </c>
      <c r="E11" s="32">
        <v>0.27</v>
      </c>
      <c r="F11" s="40">
        <v>0.29299999999999998</v>
      </c>
      <c r="G11" s="40">
        <v>0.35599999999999998</v>
      </c>
    </row>
    <row r="12" spans="1:16" ht="16.2" thickBot="1" x14ac:dyDescent="0.35">
      <c r="A12" s="14" t="s">
        <v>14</v>
      </c>
      <c r="B12" s="39">
        <v>0.28299999999999997</v>
      </c>
      <c r="C12" s="39">
        <v>0.34799999999999998</v>
      </c>
      <c r="D12" s="39">
        <v>0.35399999999999998</v>
      </c>
      <c r="E12" s="39">
        <v>0.35799999999999998</v>
      </c>
      <c r="F12" s="33">
        <v>0.36899999999999999</v>
      </c>
      <c r="G12" s="33">
        <v>0.36299999999999999</v>
      </c>
    </row>
    <row r="15" spans="1:16" x14ac:dyDescent="0.3">
      <c r="A15" s="1" t="s">
        <v>15</v>
      </c>
    </row>
    <row r="16" spans="1:16" x14ac:dyDescent="0.3">
      <c r="B16" s="20" t="s">
        <v>64</v>
      </c>
      <c r="C16" s="20" t="s">
        <v>48</v>
      </c>
      <c r="D16" s="20" t="s">
        <v>49</v>
      </c>
      <c r="E16" s="20" t="s">
        <v>50</v>
      </c>
      <c r="F16" s="20" t="s">
        <v>51</v>
      </c>
      <c r="G16" s="20" t="s">
        <v>52</v>
      </c>
    </row>
    <row r="17" spans="1:7" x14ac:dyDescent="0.3">
      <c r="A17" s="6" t="s">
        <v>66</v>
      </c>
      <c r="B17" s="59">
        <v>0.33771929824561403</v>
      </c>
      <c r="C17" s="59">
        <v>0.33383915022761762</v>
      </c>
      <c r="D17" s="59">
        <v>0.3843329253365973</v>
      </c>
      <c r="E17" s="59">
        <v>0.37769784172661869</v>
      </c>
      <c r="F17" s="59">
        <v>0.39445910290237468</v>
      </c>
      <c r="G17" s="59">
        <v>0.42319749216300939</v>
      </c>
    </row>
    <row r="18" spans="1:7" x14ac:dyDescent="0.3">
      <c r="A18" s="6" t="s">
        <v>124</v>
      </c>
      <c r="B18" s="59">
        <v>0.19463087248322147</v>
      </c>
      <c r="C18" s="59">
        <v>0.20987654320987653</v>
      </c>
      <c r="D18" s="59">
        <v>0.17777777777777778</v>
      </c>
      <c r="E18" s="59">
        <v>0.26666666666666666</v>
      </c>
      <c r="F18" s="59">
        <v>0.26250000000000001</v>
      </c>
      <c r="G18" s="59">
        <v>0.10975609756097561</v>
      </c>
    </row>
    <row r="19" spans="1:7" x14ac:dyDescent="0.3">
      <c r="A19" s="6" t="s">
        <v>125</v>
      </c>
      <c r="B19" s="59">
        <v>0.25925925925925924</v>
      </c>
      <c r="C19" s="59">
        <v>0.27500000000000002</v>
      </c>
      <c r="D19" s="59">
        <v>0.14754098360655737</v>
      </c>
      <c r="E19" s="59">
        <v>0.15555555555555556</v>
      </c>
      <c r="F19" s="59">
        <v>0.13043478260869565</v>
      </c>
      <c r="G19" s="59">
        <v>0.15909090909090909</v>
      </c>
    </row>
    <row r="20" spans="1:7" x14ac:dyDescent="0.3">
      <c r="A20" s="6" t="s">
        <v>19</v>
      </c>
      <c r="B20" s="59">
        <v>0.19047619047619047</v>
      </c>
      <c r="C20" s="59">
        <v>0.11764705882352941</v>
      </c>
      <c r="D20" s="59">
        <v>0.22641509433962265</v>
      </c>
      <c r="E20" s="59">
        <v>0.13461538461538461</v>
      </c>
      <c r="F20" s="59">
        <v>0.3235294117647059</v>
      </c>
      <c r="G20" s="59">
        <v>0.12727272727272726</v>
      </c>
    </row>
    <row r="21" spans="1:7" x14ac:dyDescent="0.3">
      <c r="A21" s="6" t="s">
        <v>20</v>
      </c>
      <c r="B21" s="59">
        <v>0.17499999999999999</v>
      </c>
      <c r="C21" s="59">
        <v>0.16666666666666666</v>
      </c>
      <c r="D21" s="59">
        <v>0.23684210526315788</v>
      </c>
      <c r="E21" s="59">
        <v>0.12195121951219512</v>
      </c>
      <c r="F21" s="59">
        <v>0.375</v>
      </c>
      <c r="G21" s="19"/>
    </row>
    <row r="23" spans="1:7" x14ac:dyDescent="0.3">
      <c r="A23" s="1" t="s">
        <v>21</v>
      </c>
    </row>
    <row r="24" spans="1:7" x14ac:dyDescent="0.3">
      <c r="B24" s="20" t="s">
        <v>64</v>
      </c>
      <c r="C24" s="20" t="s">
        <v>48</v>
      </c>
      <c r="D24" s="20" t="s">
        <v>49</v>
      </c>
      <c r="E24" s="20" t="s">
        <v>50</v>
      </c>
      <c r="F24" s="20" t="s">
        <v>51</v>
      </c>
      <c r="G24" s="20" t="s">
        <v>52</v>
      </c>
    </row>
    <row r="25" spans="1:7" x14ac:dyDescent="0.3">
      <c r="A25" s="6" t="s">
        <v>22</v>
      </c>
      <c r="B25" s="4">
        <v>0.32755298651252407</v>
      </c>
      <c r="C25" s="4">
        <v>0.29958677685950413</v>
      </c>
      <c r="D25" s="4">
        <v>0.40640809443507586</v>
      </c>
      <c r="E25" s="4">
        <v>0.38793103448275862</v>
      </c>
      <c r="F25" s="4">
        <v>0.41633466135458169</v>
      </c>
      <c r="G25" s="4">
        <v>0.42274678111587982</v>
      </c>
    </row>
    <row r="26" spans="1:7" x14ac:dyDescent="0.3">
      <c r="A26" s="6" t="s">
        <v>23</v>
      </c>
      <c r="B26" s="4">
        <v>0.26271186440677968</v>
      </c>
      <c r="C26" s="4">
        <v>0.30133333333333334</v>
      </c>
      <c r="D26" s="4">
        <v>0.25376344086021507</v>
      </c>
      <c r="E26" s="4">
        <v>0.27593360995850624</v>
      </c>
      <c r="F26" s="4">
        <v>0.30913348946135832</v>
      </c>
      <c r="G26" s="4">
        <v>0.27648578811369506</v>
      </c>
    </row>
    <row r="28" spans="1:7" x14ac:dyDescent="0.3">
      <c r="A28" s="1" t="s">
        <v>67</v>
      </c>
    </row>
    <row r="29" spans="1:7" x14ac:dyDescent="0.3">
      <c r="B29" s="18" t="s">
        <v>64</v>
      </c>
      <c r="C29" s="18" t="s">
        <v>48</v>
      </c>
      <c r="D29" s="18" t="s">
        <v>49</v>
      </c>
      <c r="E29" s="18" t="s">
        <v>50</v>
      </c>
      <c r="F29" s="18" t="s">
        <v>51</v>
      </c>
      <c r="G29" s="18" t="s">
        <v>52</v>
      </c>
    </row>
    <row r="30" spans="1:7" x14ac:dyDescent="0.3">
      <c r="A30" s="6" t="s">
        <v>25</v>
      </c>
      <c r="B30" s="4">
        <v>0.3379224030037547</v>
      </c>
      <c r="C30" s="4">
        <v>0.35030864197530864</v>
      </c>
      <c r="D30" s="4">
        <v>0.38574938574938578</v>
      </c>
      <c r="E30" s="4">
        <v>0.38910505836575876</v>
      </c>
      <c r="F30" s="4">
        <v>0.4115983026874116</v>
      </c>
      <c r="G30" s="4">
        <v>0.39143279172821271</v>
      </c>
    </row>
    <row r="31" spans="1:7" x14ac:dyDescent="0.3">
      <c r="A31" s="6" t="s">
        <v>26</v>
      </c>
      <c r="B31" s="4">
        <v>0.12435233160621761</v>
      </c>
      <c r="C31" s="4">
        <v>0.14953271028037382</v>
      </c>
      <c r="D31" s="4">
        <v>0.18623481781376519</v>
      </c>
      <c r="E31" s="4">
        <v>0.19931271477663232</v>
      </c>
      <c r="F31" s="4">
        <v>0.22807017543859648</v>
      </c>
      <c r="G31" s="4">
        <v>0.20634920634920634</v>
      </c>
    </row>
    <row r="33" spans="1:7" x14ac:dyDescent="0.3">
      <c r="A33" s="1" t="s">
        <v>27</v>
      </c>
    </row>
    <row r="34" spans="1:7" x14ac:dyDescent="0.3">
      <c r="B34" s="18" t="s">
        <v>64</v>
      </c>
      <c r="C34" s="18" t="s">
        <v>48</v>
      </c>
      <c r="D34" s="18" t="s">
        <v>49</v>
      </c>
      <c r="E34" s="18" t="s">
        <v>50</v>
      </c>
      <c r="F34" s="18" t="s">
        <v>51</v>
      </c>
      <c r="G34" s="18" t="s">
        <v>52</v>
      </c>
    </row>
    <row r="35" spans="1:7" x14ac:dyDescent="0.3">
      <c r="A35" s="6" t="s">
        <v>28</v>
      </c>
      <c r="B35" s="19"/>
      <c r="C35" s="59">
        <v>0</v>
      </c>
      <c r="D35" s="59">
        <v>0</v>
      </c>
      <c r="E35" s="59">
        <v>0</v>
      </c>
      <c r="F35" s="59">
        <v>0</v>
      </c>
      <c r="G35" s="59">
        <v>0</v>
      </c>
    </row>
    <row r="36" spans="1:7" x14ac:dyDescent="0.3">
      <c r="A36" s="6" t="s">
        <v>29</v>
      </c>
      <c r="B36" s="19"/>
      <c r="C36" s="59">
        <v>0.2</v>
      </c>
      <c r="D36" s="19"/>
      <c r="E36" s="19"/>
      <c r="F36" s="19"/>
      <c r="G36" s="19"/>
    </row>
    <row r="37" spans="1:7" x14ac:dyDescent="0.3">
      <c r="A37" s="6" t="s">
        <v>30</v>
      </c>
      <c r="B37" s="19">
        <v>7.6923076923076927E-2</v>
      </c>
      <c r="C37" s="19">
        <v>0.36363636363636365</v>
      </c>
      <c r="D37" s="19">
        <v>0.2</v>
      </c>
      <c r="E37" s="19">
        <v>0.3125</v>
      </c>
      <c r="F37" s="19">
        <v>8.3333333333333329E-2</v>
      </c>
      <c r="G37" s="19">
        <v>9.0909090909090912E-2</v>
      </c>
    </row>
    <row r="38" spans="1:7" x14ac:dyDescent="0.3">
      <c r="A38" s="6" t="s">
        <v>31</v>
      </c>
      <c r="B38" s="19">
        <v>0.23076923076923078</v>
      </c>
      <c r="C38" s="19">
        <v>5.5555555555555552E-2</v>
      </c>
      <c r="D38" s="19">
        <v>0.35714285714285715</v>
      </c>
      <c r="E38" s="59">
        <v>6.4516129032258063E-2</v>
      </c>
      <c r="F38" s="19">
        <v>0.27272727272727271</v>
      </c>
      <c r="G38" s="19">
        <v>0.27272727272727271</v>
      </c>
    </row>
    <row r="39" spans="1:7" x14ac:dyDescent="0.3">
      <c r="A39" s="6" t="s">
        <v>32</v>
      </c>
      <c r="B39" s="59">
        <v>0.27202072538860106</v>
      </c>
      <c r="C39" s="59">
        <v>0.305993690851735</v>
      </c>
      <c r="D39" s="59">
        <v>0.28463476070528965</v>
      </c>
      <c r="E39" s="59">
        <v>0.30673316708229426</v>
      </c>
      <c r="F39" s="59">
        <v>0.35641025641025642</v>
      </c>
      <c r="G39" s="59">
        <v>0.31301939058171746</v>
      </c>
    </row>
    <row r="40" spans="1:7" x14ac:dyDescent="0.3">
      <c r="A40" s="6" t="s">
        <v>33</v>
      </c>
      <c r="B40" s="59">
        <v>0.21621621621621623</v>
      </c>
      <c r="C40" s="59">
        <v>0.45454545454545453</v>
      </c>
      <c r="D40" s="59">
        <v>0.27027027027027029</v>
      </c>
      <c r="E40" s="59">
        <v>0.3611111111111111</v>
      </c>
      <c r="F40" s="59">
        <v>0.2857142857142857</v>
      </c>
      <c r="G40" s="59">
        <v>0.17142857142857143</v>
      </c>
    </row>
    <row r="41" spans="1:7" x14ac:dyDescent="0.3">
      <c r="A41" s="6" t="s">
        <v>34</v>
      </c>
      <c r="B41" s="59">
        <v>0.33132530120481929</v>
      </c>
      <c r="C41" s="59">
        <v>0.2979683972911964</v>
      </c>
      <c r="D41" s="59">
        <v>0.38489871086556171</v>
      </c>
      <c r="E41" s="59">
        <v>0.36499068901303539</v>
      </c>
      <c r="F41" s="59">
        <v>0.39269406392694062</v>
      </c>
      <c r="G41" s="59">
        <v>0.40987654320987654</v>
      </c>
    </row>
    <row r="43" spans="1:7" x14ac:dyDescent="0.3">
      <c r="A43" s="1" t="s">
        <v>68</v>
      </c>
    </row>
    <row r="44" spans="1:7" x14ac:dyDescent="0.3">
      <c r="B44" s="18" t="s">
        <v>64</v>
      </c>
      <c r="C44" s="18" t="s">
        <v>48</v>
      </c>
      <c r="D44" s="18" t="s">
        <v>49</v>
      </c>
      <c r="E44" s="18" t="s">
        <v>50</v>
      </c>
      <c r="F44" s="18" t="s">
        <v>51</v>
      </c>
      <c r="G44" s="18" t="s">
        <v>52</v>
      </c>
    </row>
    <row r="45" spans="1:7" x14ac:dyDescent="0.3">
      <c r="A45" s="6" t="s">
        <v>36</v>
      </c>
      <c r="B45" s="4">
        <v>0.32367972742759793</v>
      </c>
      <c r="C45" s="4">
        <v>0.32194244604316546</v>
      </c>
      <c r="D45" s="4">
        <v>0.36141304347826086</v>
      </c>
      <c r="E45" s="4">
        <v>0.36578947368421055</v>
      </c>
      <c r="F45" s="4">
        <v>3.4428794992175271E-2</v>
      </c>
      <c r="G45" s="4">
        <v>0.3876500857632933</v>
      </c>
    </row>
    <row r="46" spans="1:7" x14ac:dyDescent="0.3">
      <c r="A46" s="6" t="s">
        <v>37</v>
      </c>
      <c r="B46" s="4">
        <v>0.25679012345679014</v>
      </c>
      <c r="C46" s="4">
        <v>0.26143790849673204</v>
      </c>
      <c r="D46" s="4">
        <v>0.28000000000000003</v>
      </c>
      <c r="E46" s="4">
        <v>0.26490066225165565</v>
      </c>
      <c r="F46" s="4">
        <v>0.30743243243243246</v>
      </c>
      <c r="G46" s="4">
        <v>0.2756183745583039</v>
      </c>
    </row>
  </sheetData>
  <phoneticPr fontId="5" type="noConversion"/>
  <pageMargins left="0.7" right="0.7" top="0.75" bottom="0.75" header="0.3" footer="0.3"/>
  <pageSetup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94A9E-6B28-464E-81DA-93E4BF1A34D1}">
  <dimension ref="A1:G12"/>
  <sheetViews>
    <sheetView topLeftCell="C1" zoomScale="150" zoomScaleNormal="150" workbookViewId="0">
      <selection activeCell="A11" activeCellId="1" sqref="A7:G8 A11:G12"/>
    </sheetView>
  </sheetViews>
  <sheetFormatPr defaultColWidth="9.109375" defaultRowHeight="15.6" x14ac:dyDescent="0.3"/>
  <cols>
    <col min="1" max="1" width="24.109375" style="2" customWidth="1"/>
    <col min="2" max="6" width="9.109375" style="2" bestFit="1" customWidth="1"/>
    <col min="7" max="7" width="9.5546875" style="2" bestFit="1" customWidth="1"/>
    <col min="8" max="16384" width="9.109375" style="2"/>
  </cols>
  <sheetData>
    <row r="1" spans="1:7" x14ac:dyDescent="0.3">
      <c r="A1" s="1" t="s">
        <v>69</v>
      </c>
    </row>
    <row r="2" spans="1:7" x14ac:dyDescent="0.3">
      <c r="A2" s="2" t="s">
        <v>70</v>
      </c>
    </row>
    <row r="3" spans="1:7" x14ac:dyDescent="0.3">
      <c r="A3" s="2" t="s">
        <v>71</v>
      </c>
    </row>
    <row r="4" spans="1:7" x14ac:dyDescent="0.3">
      <c r="A4" s="2" t="s">
        <v>72</v>
      </c>
    </row>
    <row r="5" spans="1:7" x14ac:dyDescent="0.3">
      <c r="A5" s="2" t="s">
        <v>73</v>
      </c>
    </row>
    <row r="7" spans="1:7" ht="16.2" thickBot="1" x14ac:dyDescent="0.35">
      <c r="B7" s="20" t="s">
        <v>74</v>
      </c>
      <c r="C7" s="20" t="s">
        <v>75</v>
      </c>
      <c r="D7" s="20" t="s">
        <v>64</v>
      </c>
      <c r="E7" s="20" t="s">
        <v>48</v>
      </c>
      <c r="F7" s="20" t="s">
        <v>49</v>
      </c>
      <c r="G7" s="20" t="s">
        <v>50</v>
      </c>
    </row>
    <row r="8" spans="1:7" ht="16.2" thickBot="1" x14ac:dyDescent="0.35">
      <c r="A8" s="8" t="s">
        <v>123</v>
      </c>
      <c r="B8" s="9">
        <v>0.36899999999999999</v>
      </c>
      <c r="C8" s="9">
        <v>0.441</v>
      </c>
      <c r="D8" s="9">
        <v>0.433</v>
      </c>
      <c r="E8" s="9">
        <v>0.45300000000000001</v>
      </c>
      <c r="F8" s="10">
        <v>0.47399999999999998</v>
      </c>
      <c r="G8" s="10">
        <v>0.432</v>
      </c>
    </row>
    <row r="9" spans="1:7" ht="16.2" thickBot="1" x14ac:dyDescent="0.35">
      <c r="A9" s="11" t="s">
        <v>11</v>
      </c>
      <c r="B9" s="17">
        <f>AVERAGE(B8:B8)+0.02</f>
        <v>0.38900000000000001</v>
      </c>
      <c r="C9" s="17">
        <f>AVERAGE(B8:C8)+0.02</f>
        <v>0.42500000000000004</v>
      </c>
      <c r="D9" s="17">
        <f>AVERAGE(B8:D8)+0.02</f>
        <v>0.4343333333333334</v>
      </c>
      <c r="E9" s="17">
        <f>AVERAGE(B8:E8)+0.02</f>
        <v>0.44400000000000006</v>
      </c>
      <c r="F9" s="17">
        <f>AVERAGE(B8:F8)+0.02</f>
        <v>0.45400000000000001</v>
      </c>
      <c r="G9" s="17">
        <f>AVERAGE(B8:F8)*1.02</f>
        <v>0.44268000000000002</v>
      </c>
    </row>
    <row r="10" spans="1:7" ht="16.2" thickBot="1" x14ac:dyDescent="0.35">
      <c r="A10" s="14" t="s">
        <v>12</v>
      </c>
      <c r="B10" s="17">
        <f>AVERAGE(B8:B8)-0.02</f>
        <v>0.34899999999999998</v>
      </c>
      <c r="C10" s="17">
        <f>AVERAGE(B8:C8)-0.02</f>
        <v>0.38500000000000001</v>
      </c>
      <c r="D10" s="17">
        <f>AVERAGE(B8:D8)-0.02</f>
        <v>0.39433333333333337</v>
      </c>
      <c r="E10" s="17">
        <f>AVERAGE(B8:E8)-0.02</f>
        <v>0.40400000000000003</v>
      </c>
      <c r="F10" s="17">
        <f>AVERAGE(B8:F8)-0.02</f>
        <v>0.41399999999999998</v>
      </c>
      <c r="G10" s="17">
        <f>AVERAGE(B8:F8)*0.98</f>
        <v>0.42531999999999998</v>
      </c>
    </row>
    <row r="11" spans="1:7" x14ac:dyDescent="0.3">
      <c r="A11" s="11" t="s">
        <v>13</v>
      </c>
      <c r="B11" s="39"/>
      <c r="C11" s="39">
        <v>0.501</v>
      </c>
      <c r="D11" s="39">
        <v>0.49199999999999999</v>
      </c>
      <c r="E11" s="39">
        <v>0.52300000000000002</v>
      </c>
      <c r="F11" s="40">
        <v>0.55600000000000005</v>
      </c>
      <c r="G11" s="40">
        <v>0.52700000000000002</v>
      </c>
    </row>
    <row r="12" spans="1:7" ht="16.2" thickBot="1" x14ac:dyDescent="0.35">
      <c r="A12" s="14" t="s">
        <v>14</v>
      </c>
      <c r="B12" s="32">
        <v>0.37</v>
      </c>
      <c r="C12" s="32">
        <v>0.35</v>
      </c>
      <c r="D12" s="32">
        <v>0.36</v>
      </c>
      <c r="E12" s="32">
        <v>0.35</v>
      </c>
      <c r="F12" s="33">
        <v>0.32</v>
      </c>
      <c r="G12" s="33">
        <v>0.33</v>
      </c>
    </row>
  </sheetData>
  <phoneticPr fontId="5" type="noConversion"/>
  <pageMargins left="0.7" right="0.7" top="0.75" bottom="0.75" header="0.3" footer="0.3"/>
  <pageSetup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D94A6-2E3E-4DA9-A5AB-04D749121A16}">
  <dimension ref="A1:G13"/>
  <sheetViews>
    <sheetView zoomScale="130" zoomScaleNormal="130" workbookViewId="0">
      <selection activeCell="A10" sqref="A10"/>
    </sheetView>
  </sheetViews>
  <sheetFormatPr defaultColWidth="9.109375" defaultRowHeight="15.6" x14ac:dyDescent="0.3"/>
  <cols>
    <col min="1" max="1" width="24.33203125" style="2" customWidth="1"/>
    <col min="2" max="6" width="15" style="2" bestFit="1" customWidth="1"/>
    <col min="7" max="7" width="15.6640625" style="2" bestFit="1" customWidth="1"/>
    <col min="8" max="16384" width="9.109375" style="2"/>
  </cols>
  <sheetData>
    <row r="1" spans="1:7" x14ac:dyDescent="0.3">
      <c r="A1" s="1" t="s">
        <v>77</v>
      </c>
    </row>
    <row r="2" spans="1:7" x14ac:dyDescent="0.3">
      <c r="A2" s="2" t="s">
        <v>78</v>
      </c>
    </row>
    <row r="3" spans="1:7" x14ac:dyDescent="0.3">
      <c r="A3" s="2" t="s">
        <v>79</v>
      </c>
    </row>
    <row r="4" spans="1:7" x14ac:dyDescent="0.3">
      <c r="A4" s="2" t="s">
        <v>80</v>
      </c>
    </row>
    <row r="5" spans="1:7" x14ac:dyDescent="0.3">
      <c r="A5" s="2" t="s">
        <v>81</v>
      </c>
    </row>
    <row r="8" spans="1:7" ht="16.2" thickBot="1" x14ac:dyDescent="0.35">
      <c r="B8" s="20" t="s">
        <v>82</v>
      </c>
      <c r="C8" s="20" t="s">
        <v>83</v>
      </c>
      <c r="D8" s="20" t="s">
        <v>84</v>
      </c>
      <c r="E8" s="20" t="s">
        <v>85</v>
      </c>
      <c r="F8" s="20" t="s">
        <v>121</v>
      </c>
      <c r="G8" s="5" t="s">
        <v>133</v>
      </c>
    </row>
    <row r="9" spans="1:7" ht="16.2" thickBot="1" x14ac:dyDescent="0.35">
      <c r="A9" s="8" t="s">
        <v>134</v>
      </c>
      <c r="B9" s="9">
        <v>0.67670682730923692</v>
      </c>
      <c r="C9" s="9">
        <v>0.77120822622107965</v>
      </c>
      <c r="D9" s="9">
        <v>0.7821100917431193</v>
      </c>
      <c r="E9" s="9">
        <v>0.81642512077294682</v>
      </c>
      <c r="F9" s="10">
        <v>0.80751173708920188</v>
      </c>
      <c r="G9" s="23">
        <v>0.83799999999999997</v>
      </c>
    </row>
    <row r="10" spans="1:7" ht="16.2" thickBot="1" x14ac:dyDescent="0.35">
      <c r="A10" s="11" t="s">
        <v>11</v>
      </c>
      <c r="B10" s="17">
        <f>AVERAGE(B9:B9)+0.02</f>
        <v>0.69670682730923694</v>
      </c>
      <c r="C10" s="17">
        <f>AVERAGE(B9:C9)+0.02</f>
        <v>0.74395752676515836</v>
      </c>
      <c r="D10" s="17">
        <f>AVERAGE(B9:D9)+0.02</f>
        <v>0.76334171509114535</v>
      </c>
      <c r="E10" s="17">
        <f>AVERAGE(B9:E9)+0.02</f>
        <v>0.78161256651159572</v>
      </c>
      <c r="F10" s="17">
        <f>AVERAGE(B9:F9)+0.02</f>
        <v>0.79079240062711698</v>
      </c>
      <c r="G10" s="17">
        <f>AVERAGE(B9:F9)*1.02</f>
        <v>0.78620824863965932</v>
      </c>
    </row>
    <row r="11" spans="1:7" ht="16.2" thickBot="1" x14ac:dyDescent="0.35">
      <c r="A11" s="14" t="s">
        <v>12</v>
      </c>
      <c r="B11" s="17">
        <f>AVERAGE(B9:B9)-0.02</f>
        <v>0.65670682730923691</v>
      </c>
      <c r="C11" s="17">
        <f>AVERAGE(B9:C9)-0.02</f>
        <v>0.70395752676515833</v>
      </c>
      <c r="D11" s="17">
        <f>AVERAGE(B9:D9)-0.02</f>
        <v>0.72334171509114531</v>
      </c>
      <c r="E11" s="17">
        <f>AVERAGE(B9:E9)-0.02</f>
        <v>0.74161256651159568</v>
      </c>
      <c r="F11" s="17">
        <f>AVERAGE(B9:F9)-0.02</f>
        <v>0.75079240062711694</v>
      </c>
      <c r="G11" s="17">
        <f>AVERAGE(B9:F9)*0.98</f>
        <v>0.75537655261457459</v>
      </c>
    </row>
    <row r="12" spans="1:7" ht="16.2" thickBot="1" x14ac:dyDescent="0.35">
      <c r="A12" s="11" t="s">
        <v>13</v>
      </c>
      <c r="B12" s="41">
        <v>0.75</v>
      </c>
      <c r="C12" s="41">
        <v>0.76</v>
      </c>
      <c r="D12" s="41">
        <v>0.72</v>
      </c>
      <c r="E12" s="41">
        <v>0.74</v>
      </c>
      <c r="F12" s="42">
        <v>0.76800000000000002</v>
      </c>
      <c r="G12" s="42">
        <v>0.75</v>
      </c>
    </row>
    <row r="13" spans="1:7" ht="16.2" thickBot="1" x14ac:dyDescent="0.35">
      <c r="A13" s="14" t="s">
        <v>14</v>
      </c>
      <c r="B13" s="41">
        <v>0.73</v>
      </c>
      <c r="C13" s="41">
        <v>0.74</v>
      </c>
      <c r="D13" s="41">
        <v>0.75</v>
      </c>
      <c r="E13" s="41">
        <v>0.75</v>
      </c>
      <c r="F13" s="42">
        <v>0.72</v>
      </c>
      <c r="G13" s="42">
        <v>0.74</v>
      </c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1C2E0-615A-42AA-96B7-84F05677DB1E}">
  <dimension ref="A1:H134"/>
  <sheetViews>
    <sheetView tabSelected="1" topLeftCell="A121" zoomScale="150" zoomScaleNormal="150" workbookViewId="0">
      <selection activeCell="H135" sqref="H135"/>
    </sheetView>
  </sheetViews>
  <sheetFormatPr defaultColWidth="9.109375" defaultRowHeight="15.6" x14ac:dyDescent="0.3"/>
  <cols>
    <col min="1" max="1" width="11.33203125" style="2" customWidth="1"/>
    <col min="2" max="2" width="18.44140625" style="2" bestFit="1" customWidth="1"/>
    <col min="3" max="6" width="0" style="2" hidden="1" customWidth="1"/>
    <col min="7" max="16384" width="9.109375" style="2"/>
  </cols>
  <sheetData>
    <row r="1" spans="1:8" x14ac:dyDescent="0.3">
      <c r="A1" s="1" t="s">
        <v>77</v>
      </c>
    </row>
    <row r="2" spans="1:8" x14ac:dyDescent="0.3">
      <c r="A2" s="2" t="s">
        <v>78</v>
      </c>
    </row>
    <row r="5" spans="1:8" x14ac:dyDescent="0.3">
      <c r="A5" s="1" t="s">
        <v>86</v>
      </c>
    </row>
    <row r="6" spans="1:8" x14ac:dyDescent="0.3">
      <c r="C6" s="5" t="s">
        <v>87</v>
      </c>
      <c r="D6" s="5" t="s">
        <v>88</v>
      </c>
      <c r="E6" s="5" t="s">
        <v>89</v>
      </c>
      <c r="F6" s="5" t="s">
        <v>76</v>
      </c>
      <c r="H6" s="5" t="s">
        <v>90</v>
      </c>
    </row>
    <row r="7" spans="1:8" x14ac:dyDescent="0.3">
      <c r="C7" s="5" t="s">
        <v>91</v>
      </c>
      <c r="D7" s="5" t="s">
        <v>92</v>
      </c>
      <c r="E7" s="5" t="s">
        <v>93</v>
      </c>
      <c r="F7" s="5"/>
      <c r="H7" s="5" t="s">
        <v>94</v>
      </c>
    </row>
    <row r="8" spans="1:8" ht="15.6" customHeight="1" x14ac:dyDescent="0.3">
      <c r="A8" s="58" t="s">
        <v>95</v>
      </c>
      <c r="B8" s="5" t="s">
        <v>96</v>
      </c>
      <c r="C8" s="5">
        <v>337</v>
      </c>
      <c r="D8" s="5">
        <v>11</v>
      </c>
      <c r="E8" s="5">
        <v>150</v>
      </c>
      <c r="F8" s="5">
        <v>498</v>
      </c>
      <c r="H8" s="4">
        <v>0.67670682730923692</v>
      </c>
    </row>
    <row r="9" spans="1:8" x14ac:dyDescent="0.3">
      <c r="A9" s="58"/>
      <c r="B9" s="5" t="s">
        <v>16</v>
      </c>
      <c r="C9" s="5">
        <v>300</v>
      </c>
      <c r="D9" s="5">
        <v>6</v>
      </c>
      <c r="E9" s="5">
        <v>83</v>
      </c>
      <c r="F9" s="5">
        <v>389</v>
      </c>
      <c r="H9" s="4">
        <v>0.77120822622107965</v>
      </c>
    </row>
    <row r="10" spans="1:8" x14ac:dyDescent="0.3">
      <c r="A10" s="58"/>
      <c r="B10" s="5" t="s">
        <v>5</v>
      </c>
      <c r="C10" s="5">
        <v>341</v>
      </c>
      <c r="D10" s="5">
        <v>15</v>
      </c>
      <c r="E10" s="5">
        <v>80</v>
      </c>
      <c r="F10" s="5">
        <v>436</v>
      </c>
      <c r="H10" s="4">
        <v>0.7821100917431193</v>
      </c>
    </row>
    <row r="11" spans="1:8" x14ac:dyDescent="0.3">
      <c r="A11" s="58"/>
      <c r="B11" s="5" t="s">
        <v>6</v>
      </c>
      <c r="C11" s="5">
        <v>338</v>
      </c>
      <c r="D11" s="5">
        <v>9</v>
      </c>
      <c r="E11" s="5">
        <v>67</v>
      </c>
      <c r="F11" s="5">
        <v>414</v>
      </c>
      <c r="H11" s="4">
        <v>0.81642512077294682</v>
      </c>
    </row>
    <row r="12" spans="1:8" x14ac:dyDescent="0.3">
      <c r="A12" s="58"/>
      <c r="B12" s="5" t="s">
        <v>7</v>
      </c>
      <c r="C12" s="5">
        <v>344</v>
      </c>
      <c r="D12" s="5">
        <v>9</v>
      </c>
      <c r="E12" s="5">
        <v>73</v>
      </c>
      <c r="F12" s="5">
        <v>426</v>
      </c>
      <c r="H12" s="4">
        <v>0.80751173708920188</v>
      </c>
    </row>
    <row r="13" spans="1:8" x14ac:dyDescent="0.3">
      <c r="A13" s="58"/>
      <c r="B13" s="5" t="s">
        <v>8</v>
      </c>
      <c r="C13" s="5">
        <v>253</v>
      </c>
      <c r="D13" s="5">
        <v>49</v>
      </c>
      <c r="E13" s="5">
        <v>80</v>
      </c>
      <c r="F13" s="5">
        <v>382</v>
      </c>
      <c r="H13" s="4">
        <v>0.83799999999999997</v>
      </c>
    </row>
    <row r="14" spans="1:8" x14ac:dyDescent="0.3">
      <c r="C14" s="2" t="s">
        <v>97</v>
      </c>
    </row>
    <row r="16" spans="1:8" x14ac:dyDescent="0.3">
      <c r="A16" s="1" t="s">
        <v>21</v>
      </c>
    </row>
    <row r="17" spans="1:8" x14ac:dyDescent="0.3">
      <c r="C17" s="5" t="s">
        <v>87</v>
      </c>
      <c r="D17" s="5" t="s">
        <v>88</v>
      </c>
      <c r="E17" s="5" t="s">
        <v>89</v>
      </c>
      <c r="F17" s="5" t="s">
        <v>76</v>
      </c>
      <c r="H17" s="2" t="s">
        <v>90</v>
      </c>
    </row>
    <row r="18" spans="1:8" x14ac:dyDescent="0.3">
      <c r="C18" s="5"/>
      <c r="D18" s="5"/>
      <c r="E18" s="5" t="s">
        <v>98</v>
      </c>
      <c r="F18" s="5"/>
      <c r="H18" s="2" t="s">
        <v>94</v>
      </c>
    </row>
    <row r="19" spans="1:8" x14ac:dyDescent="0.3">
      <c r="A19" s="1" t="s">
        <v>22</v>
      </c>
      <c r="B19" s="5" t="s">
        <v>96</v>
      </c>
      <c r="C19" s="5">
        <v>180</v>
      </c>
      <c r="D19" s="5">
        <v>7</v>
      </c>
      <c r="E19" s="5">
        <v>122</v>
      </c>
      <c r="F19" s="5">
        <v>309</v>
      </c>
      <c r="H19" s="4">
        <v>0.58252427184466016</v>
      </c>
    </row>
    <row r="20" spans="1:8" x14ac:dyDescent="0.3">
      <c r="B20" s="5" t="s">
        <v>16</v>
      </c>
      <c r="C20" s="5">
        <v>184</v>
      </c>
      <c r="D20" s="5">
        <v>1</v>
      </c>
      <c r="E20" s="5">
        <v>53</v>
      </c>
      <c r="F20" s="5">
        <v>238</v>
      </c>
      <c r="H20" s="4">
        <v>0.77310924369747902</v>
      </c>
    </row>
    <row r="21" spans="1:8" x14ac:dyDescent="0.3">
      <c r="B21" s="5" t="s">
        <v>5</v>
      </c>
      <c r="C21" s="5">
        <v>185</v>
      </c>
      <c r="D21" s="5">
        <v>9</v>
      </c>
      <c r="E21" s="5">
        <v>47</v>
      </c>
      <c r="F21" s="5">
        <v>241</v>
      </c>
      <c r="H21" s="4">
        <v>0.76763485477178428</v>
      </c>
    </row>
    <row r="22" spans="1:8" x14ac:dyDescent="0.3">
      <c r="B22" s="5" t="s">
        <v>6</v>
      </c>
      <c r="C22" s="5">
        <v>170</v>
      </c>
      <c r="D22" s="5">
        <v>6</v>
      </c>
      <c r="E22" s="5">
        <v>37</v>
      </c>
      <c r="F22" s="5">
        <v>213</v>
      </c>
      <c r="H22" s="4">
        <v>0.7981220657276995</v>
      </c>
    </row>
    <row r="23" spans="1:8" x14ac:dyDescent="0.3">
      <c r="B23" s="5" t="s">
        <v>7</v>
      </c>
      <c r="C23" s="5">
        <v>187</v>
      </c>
      <c r="D23" s="5">
        <v>6</v>
      </c>
      <c r="E23" s="5">
        <v>34</v>
      </c>
      <c r="F23" s="5">
        <v>227</v>
      </c>
      <c r="H23" s="4">
        <v>0.82378854625550657</v>
      </c>
    </row>
    <row r="24" spans="1:8" x14ac:dyDescent="0.3">
      <c r="B24" s="5" t="s">
        <v>122</v>
      </c>
      <c r="C24" s="5"/>
      <c r="D24" s="5"/>
      <c r="E24" s="5"/>
      <c r="F24" s="5"/>
      <c r="H24" s="4">
        <v>0.84199999999999997</v>
      </c>
    </row>
    <row r="26" spans="1:8" x14ac:dyDescent="0.3">
      <c r="A26" s="1" t="s">
        <v>23</v>
      </c>
      <c r="B26" s="5" t="s">
        <v>96</v>
      </c>
      <c r="C26" s="5">
        <v>157</v>
      </c>
      <c r="D26" s="5">
        <v>4</v>
      </c>
      <c r="E26" s="5">
        <v>28</v>
      </c>
      <c r="F26" s="5">
        <v>189</v>
      </c>
      <c r="H26" s="4">
        <v>0.8306878306878307</v>
      </c>
    </row>
    <row r="27" spans="1:8" x14ac:dyDescent="0.3">
      <c r="B27" s="5" t="s">
        <v>16</v>
      </c>
      <c r="C27" s="5">
        <v>116</v>
      </c>
      <c r="D27" s="5">
        <v>5</v>
      </c>
      <c r="E27" s="5">
        <v>30</v>
      </c>
      <c r="F27" s="5">
        <v>151</v>
      </c>
      <c r="H27" s="4">
        <v>0.76821192052980136</v>
      </c>
    </row>
    <row r="28" spans="1:8" x14ac:dyDescent="0.3">
      <c r="B28" s="5" t="s">
        <v>5</v>
      </c>
      <c r="C28" s="5">
        <v>155</v>
      </c>
      <c r="D28" s="5">
        <v>6</v>
      </c>
      <c r="E28" s="5">
        <v>33</v>
      </c>
      <c r="F28" s="5">
        <v>194</v>
      </c>
      <c r="H28" s="4">
        <v>0.7989690721649485</v>
      </c>
    </row>
    <row r="29" spans="1:8" x14ac:dyDescent="0.3">
      <c r="B29" s="5" t="s">
        <v>6</v>
      </c>
      <c r="C29" s="5">
        <v>168</v>
      </c>
      <c r="D29" s="5">
        <v>3</v>
      </c>
      <c r="E29" s="5">
        <v>30</v>
      </c>
      <c r="F29" s="5">
        <v>201</v>
      </c>
      <c r="H29" s="4">
        <v>0.83582089552238803</v>
      </c>
    </row>
    <row r="30" spans="1:8" x14ac:dyDescent="0.3">
      <c r="B30" s="5" t="s">
        <v>7</v>
      </c>
      <c r="C30" s="5">
        <v>157</v>
      </c>
      <c r="D30" s="5">
        <v>3</v>
      </c>
      <c r="E30" s="5">
        <v>39</v>
      </c>
      <c r="F30" s="5">
        <v>199</v>
      </c>
      <c r="H30" s="4">
        <v>0.78894472361809043</v>
      </c>
    </row>
    <row r="31" spans="1:8" x14ac:dyDescent="0.3">
      <c r="B31" s="5" t="s">
        <v>8</v>
      </c>
      <c r="C31" s="5"/>
      <c r="D31" s="5"/>
      <c r="E31" s="5"/>
      <c r="F31" s="5"/>
      <c r="H31" s="4">
        <v>0.82899999999999996</v>
      </c>
    </row>
    <row r="34" spans="1:8" x14ac:dyDescent="0.3">
      <c r="A34" s="1" t="s">
        <v>99</v>
      </c>
    </row>
    <row r="35" spans="1:8" x14ac:dyDescent="0.3">
      <c r="C35" s="5" t="s">
        <v>87</v>
      </c>
      <c r="D35" s="5" t="s">
        <v>88</v>
      </c>
      <c r="E35" s="5" t="s">
        <v>89</v>
      </c>
      <c r="F35" s="5" t="s">
        <v>76</v>
      </c>
      <c r="H35" s="2" t="s">
        <v>90</v>
      </c>
    </row>
    <row r="36" spans="1:8" x14ac:dyDescent="0.3">
      <c r="C36" s="5"/>
      <c r="D36" s="5"/>
      <c r="E36" s="5" t="s">
        <v>98</v>
      </c>
      <c r="F36" s="5"/>
      <c r="H36" s="2" t="s">
        <v>94</v>
      </c>
    </row>
    <row r="37" spans="1:8" x14ac:dyDescent="0.3">
      <c r="A37" s="6" t="s">
        <v>36</v>
      </c>
      <c r="B37" s="5" t="s">
        <v>96</v>
      </c>
      <c r="C37" s="5">
        <v>147</v>
      </c>
      <c r="D37" s="5">
        <v>4</v>
      </c>
      <c r="E37" s="5">
        <v>111</v>
      </c>
      <c r="F37" s="5">
        <v>262</v>
      </c>
      <c r="H37" s="4">
        <v>0.56106870229007633</v>
      </c>
    </row>
    <row r="38" spans="1:8" x14ac:dyDescent="0.3">
      <c r="A38" s="5"/>
      <c r="B38" s="5" t="s">
        <v>16</v>
      </c>
      <c r="C38" s="5">
        <v>136</v>
      </c>
      <c r="D38" s="5">
        <v>3</v>
      </c>
      <c r="E38" s="5">
        <v>50</v>
      </c>
      <c r="F38" s="5">
        <v>189</v>
      </c>
      <c r="H38" s="4">
        <v>0.71957671957671954</v>
      </c>
    </row>
    <row r="39" spans="1:8" x14ac:dyDescent="0.3">
      <c r="A39" s="5"/>
      <c r="B39" s="5" t="s">
        <v>5</v>
      </c>
      <c r="C39" s="5">
        <v>182</v>
      </c>
      <c r="D39" s="5">
        <v>7</v>
      </c>
      <c r="E39" s="5">
        <v>38</v>
      </c>
      <c r="F39" s="5">
        <v>227</v>
      </c>
      <c r="H39" s="4">
        <v>0.80176211453744495</v>
      </c>
    </row>
    <row r="40" spans="1:8" x14ac:dyDescent="0.3">
      <c r="A40" s="5"/>
      <c r="B40" s="5" t="s">
        <v>6</v>
      </c>
      <c r="C40" s="5">
        <v>166</v>
      </c>
      <c r="D40" s="5">
        <v>5</v>
      </c>
      <c r="E40" s="5">
        <v>43</v>
      </c>
      <c r="F40" s="5">
        <v>214</v>
      </c>
      <c r="H40" s="4">
        <v>0.77570093457943923</v>
      </c>
    </row>
    <row r="41" spans="1:8" x14ac:dyDescent="0.3">
      <c r="A41" s="5"/>
      <c r="B41" s="5" t="s">
        <v>7</v>
      </c>
      <c r="C41" s="5">
        <v>187</v>
      </c>
      <c r="D41" s="5">
        <v>7</v>
      </c>
      <c r="E41" s="5">
        <v>45</v>
      </c>
      <c r="F41" s="5">
        <v>239</v>
      </c>
      <c r="H41" s="4">
        <v>0.78242677824267781</v>
      </c>
    </row>
    <row r="42" spans="1:8" x14ac:dyDescent="0.3">
      <c r="B42" s="2" t="s">
        <v>8</v>
      </c>
      <c r="H42" s="31">
        <v>0.82199999999999995</v>
      </c>
    </row>
    <row r="43" spans="1:8" x14ac:dyDescent="0.3">
      <c r="H43" s="3"/>
    </row>
    <row r="44" spans="1:8" x14ac:dyDescent="0.3">
      <c r="A44" s="6" t="s">
        <v>37</v>
      </c>
      <c r="B44" s="5" t="s">
        <v>96</v>
      </c>
      <c r="C44" s="5">
        <v>190</v>
      </c>
      <c r="D44" s="5">
        <v>7</v>
      </c>
      <c r="E44" s="5">
        <v>39</v>
      </c>
      <c r="F44" s="5">
        <v>236</v>
      </c>
      <c r="H44" s="4">
        <v>0.80508474576271183</v>
      </c>
    </row>
    <row r="45" spans="1:8" x14ac:dyDescent="0.3">
      <c r="A45" s="5"/>
      <c r="B45" s="5" t="s">
        <v>16</v>
      </c>
      <c r="C45" s="5">
        <v>164</v>
      </c>
      <c r="D45" s="5">
        <v>3</v>
      </c>
      <c r="E45" s="5">
        <v>33</v>
      </c>
      <c r="F45" s="5">
        <v>200</v>
      </c>
      <c r="H45" s="4">
        <v>0.82</v>
      </c>
    </row>
    <row r="46" spans="1:8" x14ac:dyDescent="0.3">
      <c r="A46" s="5"/>
      <c r="B46" s="5" t="s">
        <v>5</v>
      </c>
      <c r="C46" s="5">
        <v>159</v>
      </c>
      <c r="D46" s="5">
        <v>8</v>
      </c>
      <c r="E46" s="5">
        <v>42</v>
      </c>
      <c r="F46" s="5">
        <v>209</v>
      </c>
      <c r="H46" s="4">
        <v>0.76076555023923442</v>
      </c>
    </row>
    <row r="47" spans="1:8" x14ac:dyDescent="0.3">
      <c r="A47" s="5"/>
      <c r="B47" s="5" t="s">
        <v>6</v>
      </c>
      <c r="C47" s="5">
        <v>172</v>
      </c>
      <c r="D47" s="5">
        <v>4</v>
      </c>
      <c r="E47" s="5">
        <v>24</v>
      </c>
      <c r="F47" s="5">
        <v>200</v>
      </c>
      <c r="H47" s="4">
        <v>0.86</v>
      </c>
    </row>
    <row r="48" spans="1:8" x14ac:dyDescent="0.3">
      <c r="A48" s="5"/>
      <c r="B48" s="5" t="s">
        <v>7</v>
      </c>
      <c r="C48" s="5">
        <v>157</v>
      </c>
      <c r="D48" s="5">
        <v>2</v>
      </c>
      <c r="E48" s="5">
        <v>28</v>
      </c>
      <c r="F48" s="5">
        <v>187</v>
      </c>
      <c r="H48" s="4">
        <v>0.83957219251336901</v>
      </c>
    </row>
    <row r="49" spans="1:8" x14ac:dyDescent="0.3">
      <c r="B49" s="2" t="s">
        <v>8</v>
      </c>
      <c r="H49" s="31">
        <v>0.872</v>
      </c>
    </row>
    <row r="51" spans="1:8" x14ac:dyDescent="0.3">
      <c r="A51" s="1" t="s">
        <v>15</v>
      </c>
    </row>
    <row r="52" spans="1:8" x14ac:dyDescent="0.3">
      <c r="C52" s="2" t="s">
        <v>87</v>
      </c>
      <c r="D52" s="2" t="s">
        <v>88</v>
      </c>
      <c r="E52" s="2" t="s">
        <v>89</v>
      </c>
      <c r="F52" s="2" t="s">
        <v>76</v>
      </c>
      <c r="H52" s="2" t="s">
        <v>90</v>
      </c>
    </row>
    <row r="53" spans="1:8" x14ac:dyDescent="0.3">
      <c r="E53" s="2" t="s">
        <v>98</v>
      </c>
      <c r="H53" s="2" t="s">
        <v>94</v>
      </c>
    </row>
    <row r="54" spans="1:8" x14ac:dyDescent="0.3">
      <c r="A54" s="2" t="s">
        <v>96</v>
      </c>
      <c r="B54" s="5" t="s">
        <v>17</v>
      </c>
      <c r="C54" s="34"/>
      <c r="D54" s="34"/>
      <c r="E54" s="34"/>
      <c r="F54" s="34"/>
      <c r="H54" s="19"/>
    </row>
    <row r="55" spans="1:8" x14ac:dyDescent="0.3">
      <c r="B55" s="5" t="s">
        <v>18</v>
      </c>
      <c r="C55" s="5">
        <v>146</v>
      </c>
      <c r="D55" s="5">
        <v>3</v>
      </c>
      <c r="E55" s="5">
        <v>24</v>
      </c>
      <c r="F55" s="5">
        <v>173</v>
      </c>
      <c r="H55" s="4">
        <v>0.84393063583815031</v>
      </c>
    </row>
    <row r="56" spans="1:8" x14ac:dyDescent="0.3">
      <c r="B56" s="5" t="s">
        <v>19</v>
      </c>
      <c r="C56" s="5">
        <v>106</v>
      </c>
      <c r="D56" s="5">
        <v>3</v>
      </c>
      <c r="E56" s="5">
        <v>37</v>
      </c>
      <c r="F56" s="5">
        <v>146</v>
      </c>
      <c r="H56" s="4">
        <v>0.72602739726027399</v>
      </c>
    </row>
    <row r="57" spans="1:8" x14ac:dyDescent="0.3">
      <c r="B57" s="5" t="s">
        <v>100</v>
      </c>
      <c r="C57" s="5">
        <v>74</v>
      </c>
      <c r="D57" s="5">
        <v>4</v>
      </c>
      <c r="E57" s="5">
        <v>89</v>
      </c>
      <c r="F57" s="5">
        <v>167</v>
      </c>
      <c r="H57" s="4">
        <v>0.44311377245508982</v>
      </c>
    </row>
    <row r="59" spans="1:8" x14ac:dyDescent="0.3">
      <c r="A59" s="2" t="s">
        <v>16</v>
      </c>
      <c r="B59" s="5" t="s">
        <v>17</v>
      </c>
      <c r="C59" s="34"/>
      <c r="D59" s="34"/>
      <c r="E59" s="34"/>
      <c r="F59" s="34"/>
      <c r="H59" s="60"/>
    </row>
    <row r="60" spans="1:8" x14ac:dyDescent="0.3">
      <c r="B60" s="5" t="s">
        <v>18</v>
      </c>
      <c r="C60" s="5">
        <v>153</v>
      </c>
      <c r="D60" s="5">
        <v>5</v>
      </c>
      <c r="E60" s="5">
        <v>25</v>
      </c>
      <c r="F60" s="5">
        <v>183</v>
      </c>
      <c r="H60" s="61">
        <v>0.83606557377049184</v>
      </c>
    </row>
    <row r="61" spans="1:8" x14ac:dyDescent="0.3">
      <c r="B61" s="5" t="s">
        <v>19</v>
      </c>
      <c r="C61" s="5">
        <v>89</v>
      </c>
      <c r="D61" s="5"/>
      <c r="E61" s="5">
        <v>12</v>
      </c>
      <c r="F61" s="5">
        <v>101</v>
      </c>
      <c r="H61" s="61">
        <v>0.88118811881188119</v>
      </c>
    </row>
    <row r="62" spans="1:8" x14ac:dyDescent="0.3">
      <c r="B62" s="5" t="s">
        <v>100</v>
      </c>
      <c r="C62" s="5">
        <v>49</v>
      </c>
      <c r="D62" s="5"/>
      <c r="E62" s="5">
        <v>44</v>
      </c>
      <c r="F62" s="5">
        <v>93</v>
      </c>
      <c r="H62" s="61">
        <v>0.5268817204301075</v>
      </c>
    </row>
    <row r="64" spans="1:8" x14ac:dyDescent="0.3">
      <c r="A64" s="2" t="s">
        <v>5</v>
      </c>
      <c r="B64" s="5" t="s">
        <v>17</v>
      </c>
      <c r="C64" s="34"/>
      <c r="D64" s="34"/>
      <c r="E64" s="34"/>
      <c r="F64" s="34"/>
      <c r="H64" s="19"/>
    </row>
    <row r="65" spans="1:8" x14ac:dyDescent="0.3">
      <c r="B65" s="5" t="s">
        <v>18</v>
      </c>
      <c r="C65" s="5">
        <v>162</v>
      </c>
      <c r="D65" s="5">
        <v>11</v>
      </c>
      <c r="E65" s="5">
        <v>34</v>
      </c>
      <c r="F65" s="5">
        <v>207</v>
      </c>
      <c r="H65" s="4">
        <v>0.78260869565217395</v>
      </c>
    </row>
    <row r="66" spans="1:8" x14ac:dyDescent="0.3">
      <c r="B66" s="5" t="s">
        <v>19</v>
      </c>
      <c r="C66" s="5">
        <v>90</v>
      </c>
      <c r="D66" s="5">
        <v>1</v>
      </c>
      <c r="E66" s="5">
        <v>18</v>
      </c>
      <c r="F66" s="5">
        <v>109</v>
      </c>
      <c r="H66" s="4">
        <v>0.82568807339449546</v>
      </c>
    </row>
    <row r="67" spans="1:8" x14ac:dyDescent="0.3">
      <c r="B67" s="5" t="s">
        <v>100</v>
      </c>
      <c r="C67" s="5">
        <v>76</v>
      </c>
      <c r="D67" s="5">
        <v>2</v>
      </c>
      <c r="E67" s="5">
        <v>23</v>
      </c>
      <c r="F67" s="5">
        <v>101</v>
      </c>
      <c r="H67" s="4">
        <v>0.75247524752475248</v>
      </c>
    </row>
    <row r="69" spans="1:8" x14ac:dyDescent="0.3">
      <c r="A69" s="2" t="s">
        <v>6</v>
      </c>
      <c r="B69" s="5" t="s">
        <v>17</v>
      </c>
      <c r="C69" s="30"/>
      <c r="D69" s="30"/>
      <c r="E69" s="30"/>
      <c r="F69" s="30"/>
      <c r="H69" s="34"/>
    </row>
    <row r="70" spans="1:8" x14ac:dyDescent="0.3">
      <c r="B70" s="5" t="s">
        <v>18</v>
      </c>
      <c r="C70" s="5">
        <v>164</v>
      </c>
      <c r="D70" s="5">
        <v>5</v>
      </c>
      <c r="E70" s="5">
        <v>18</v>
      </c>
      <c r="F70" s="5">
        <v>187</v>
      </c>
      <c r="H70" s="4">
        <v>0.87700534759358284</v>
      </c>
    </row>
    <row r="71" spans="1:8" x14ac:dyDescent="0.3">
      <c r="B71" s="5" t="s">
        <v>19</v>
      </c>
      <c r="C71" s="5">
        <v>99</v>
      </c>
      <c r="D71" s="5">
        <v>2</v>
      </c>
      <c r="E71" s="5">
        <v>14</v>
      </c>
      <c r="F71" s="5">
        <v>115</v>
      </c>
      <c r="H71" s="4">
        <v>0.86086956521739133</v>
      </c>
    </row>
    <row r="72" spans="1:8" x14ac:dyDescent="0.3">
      <c r="B72" s="5" t="s">
        <v>100</v>
      </c>
      <c r="C72" s="5">
        <v>67</v>
      </c>
      <c r="D72" s="5"/>
      <c r="E72" s="5">
        <v>34</v>
      </c>
      <c r="F72" s="5">
        <v>101</v>
      </c>
      <c r="H72" s="4">
        <v>0.6633663366336634</v>
      </c>
    </row>
    <row r="74" spans="1:8" x14ac:dyDescent="0.3">
      <c r="A74" s="2" t="s">
        <v>7</v>
      </c>
      <c r="B74" s="5" t="s">
        <v>17</v>
      </c>
      <c r="C74" s="34"/>
      <c r="D74" s="34"/>
      <c r="E74" s="34"/>
      <c r="F74" s="34"/>
      <c r="H74" s="30"/>
    </row>
    <row r="75" spans="1:8" x14ac:dyDescent="0.3">
      <c r="B75" s="5" t="s">
        <v>18</v>
      </c>
      <c r="C75" s="5">
        <v>168</v>
      </c>
      <c r="D75" s="5">
        <v>5</v>
      </c>
      <c r="E75" s="5">
        <v>27</v>
      </c>
      <c r="F75" s="5">
        <v>200</v>
      </c>
      <c r="H75" s="3">
        <v>0.84</v>
      </c>
    </row>
    <row r="76" spans="1:8" x14ac:dyDescent="0.3">
      <c r="B76" s="5" t="s">
        <v>19</v>
      </c>
      <c r="C76" s="5">
        <v>85</v>
      </c>
      <c r="D76" s="5">
        <v>1</v>
      </c>
      <c r="E76" s="5">
        <v>20</v>
      </c>
      <c r="F76" s="5">
        <v>106</v>
      </c>
      <c r="H76" s="3">
        <v>0.80188679245283023</v>
      </c>
    </row>
    <row r="77" spans="1:8" x14ac:dyDescent="0.3">
      <c r="B77" s="5" t="s">
        <v>100</v>
      </c>
      <c r="C77" s="5">
        <v>77</v>
      </c>
      <c r="D77" s="5">
        <v>3</v>
      </c>
      <c r="E77" s="5">
        <v>24</v>
      </c>
      <c r="F77" s="5">
        <v>104</v>
      </c>
      <c r="H77" s="3">
        <v>0.74038461538461542</v>
      </c>
    </row>
    <row r="78" spans="1:8" x14ac:dyDescent="0.3">
      <c r="A78" s="2" t="s">
        <v>8</v>
      </c>
      <c r="B78" s="5" t="s">
        <v>17</v>
      </c>
      <c r="C78" s="34"/>
      <c r="D78" s="34"/>
      <c r="E78" s="34"/>
      <c r="F78" s="34"/>
      <c r="H78" s="30">
        <v>33.299999999999997</v>
      </c>
    </row>
    <row r="79" spans="1:8" x14ac:dyDescent="0.3">
      <c r="B79" s="5" t="s">
        <v>18</v>
      </c>
      <c r="C79" s="5"/>
      <c r="D79" s="5"/>
      <c r="E79" s="5"/>
      <c r="F79" s="5"/>
      <c r="H79" s="3">
        <v>0.879</v>
      </c>
    </row>
    <row r="80" spans="1:8" x14ac:dyDescent="0.3">
      <c r="B80" s="5" t="s">
        <v>19</v>
      </c>
      <c r="C80" s="5"/>
      <c r="D80" s="5"/>
      <c r="E80" s="5"/>
      <c r="F80" s="5"/>
      <c r="H80" s="3">
        <v>0.95099999999999996</v>
      </c>
    </row>
    <row r="81" spans="1:8" x14ac:dyDescent="0.3">
      <c r="B81" s="5" t="s">
        <v>100</v>
      </c>
      <c r="C81" s="5"/>
      <c r="D81" s="5"/>
      <c r="E81" s="5"/>
      <c r="F81" s="5"/>
      <c r="H81" s="3">
        <v>0.64800000000000002</v>
      </c>
    </row>
    <row r="82" spans="1:8" x14ac:dyDescent="0.3">
      <c r="H82" s="3"/>
    </row>
    <row r="83" spans="1:8" x14ac:dyDescent="0.3">
      <c r="H83" s="3"/>
    </row>
    <row r="85" spans="1:8" x14ac:dyDescent="0.3">
      <c r="A85" s="1" t="s">
        <v>27</v>
      </c>
    </row>
    <row r="86" spans="1:8" x14ac:dyDescent="0.3">
      <c r="C86" s="2" t="s">
        <v>87</v>
      </c>
      <c r="D86" s="2" t="s">
        <v>88</v>
      </c>
      <c r="E86" s="2" t="s">
        <v>89</v>
      </c>
      <c r="F86" s="2" t="s">
        <v>76</v>
      </c>
      <c r="H86" s="2" t="s">
        <v>90</v>
      </c>
    </row>
    <row r="87" spans="1:8" x14ac:dyDescent="0.3">
      <c r="E87" s="2" t="s">
        <v>98</v>
      </c>
      <c r="H87" s="2" t="s">
        <v>94</v>
      </c>
    </row>
    <row r="88" spans="1:8" x14ac:dyDescent="0.3">
      <c r="A88" s="2" t="s">
        <v>96</v>
      </c>
      <c r="B88" s="5" t="s">
        <v>28</v>
      </c>
      <c r="C88" s="34"/>
      <c r="D88" s="34"/>
      <c r="E88" s="34"/>
      <c r="F88" s="34"/>
      <c r="H88" s="19"/>
    </row>
    <row r="89" spans="1:8" x14ac:dyDescent="0.3">
      <c r="B89" s="5" t="s">
        <v>29</v>
      </c>
      <c r="C89" s="34"/>
      <c r="D89" s="34"/>
      <c r="E89" s="34"/>
      <c r="F89" s="34"/>
      <c r="H89" s="19"/>
    </row>
    <row r="90" spans="1:8" x14ac:dyDescent="0.3">
      <c r="B90" s="5" t="s">
        <v>30</v>
      </c>
      <c r="C90" s="34"/>
      <c r="D90" s="34"/>
      <c r="E90" s="34"/>
      <c r="F90" s="34"/>
      <c r="H90" s="19"/>
    </row>
    <row r="91" spans="1:8" x14ac:dyDescent="0.3">
      <c r="B91" s="5" t="s">
        <v>31</v>
      </c>
      <c r="C91" s="34"/>
      <c r="D91" s="34"/>
      <c r="E91" s="34"/>
      <c r="F91" s="34"/>
      <c r="H91" s="19"/>
    </row>
    <row r="92" spans="1:8" x14ac:dyDescent="0.3">
      <c r="B92" s="5" t="s">
        <v>32</v>
      </c>
      <c r="C92" s="5">
        <v>126</v>
      </c>
      <c r="D92" s="5">
        <v>4</v>
      </c>
      <c r="E92" s="5">
        <v>101</v>
      </c>
      <c r="F92" s="5">
        <v>231</v>
      </c>
      <c r="H92" s="4">
        <v>0.54545454545454541</v>
      </c>
    </row>
    <row r="93" spans="1:8" x14ac:dyDescent="0.3">
      <c r="B93" s="5" t="s">
        <v>33</v>
      </c>
      <c r="C93" s="34"/>
      <c r="D93" s="34"/>
      <c r="E93" s="34"/>
      <c r="F93" s="34"/>
      <c r="H93" s="19"/>
    </row>
    <row r="94" spans="1:8" x14ac:dyDescent="0.3">
      <c r="B94" s="5" t="s">
        <v>34</v>
      </c>
      <c r="C94" s="5">
        <v>180</v>
      </c>
      <c r="D94" s="5">
        <v>6</v>
      </c>
      <c r="E94" s="5">
        <v>39</v>
      </c>
      <c r="F94" s="5">
        <v>225</v>
      </c>
      <c r="H94" s="4">
        <v>0.8</v>
      </c>
    </row>
    <row r="95" spans="1:8" x14ac:dyDescent="0.3">
      <c r="H95" s="3"/>
    </row>
    <row r="96" spans="1:8" x14ac:dyDescent="0.3">
      <c r="A96" s="2" t="s">
        <v>16</v>
      </c>
      <c r="B96" s="5" t="s">
        <v>28</v>
      </c>
      <c r="C96" s="34"/>
      <c r="D96" s="34"/>
      <c r="E96" s="34"/>
      <c r="F96" s="34"/>
      <c r="H96" s="19"/>
    </row>
    <row r="97" spans="1:8" x14ac:dyDescent="0.3">
      <c r="B97" s="5" t="s">
        <v>29</v>
      </c>
      <c r="C97" s="34"/>
      <c r="D97" s="34"/>
      <c r="E97" s="34"/>
      <c r="F97" s="34"/>
      <c r="H97" s="19"/>
    </row>
    <row r="98" spans="1:8" x14ac:dyDescent="0.3">
      <c r="B98" s="5" t="s">
        <v>30</v>
      </c>
      <c r="C98" s="34"/>
      <c r="D98" s="34"/>
      <c r="E98" s="34"/>
      <c r="F98" s="34"/>
      <c r="H98" s="19"/>
    </row>
    <row r="99" spans="1:8" x14ac:dyDescent="0.3">
      <c r="B99" s="5" t="s">
        <v>31</v>
      </c>
      <c r="C99" s="34"/>
      <c r="D99" s="34"/>
      <c r="E99" s="34"/>
      <c r="F99" s="34"/>
      <c r="H99" s="19"/>
    </row>
    <row r="100" spans="1:8" x14ac:dyDescent="0.3">
      <c r="B100" s="5" t="s">
        <v>32</v>
      </c>
      <c r="C100" s="5">
        <v>105</v>
      </c>
      <c r="D100" s="5">
        <v>4</v>
      </c>
      <c r="E100" s="5">
        <v>45</v>
      </c>
      <c r="F100" s="5">
        <v>154</v>
      </c>
      <c r="H100" s="4">
        <v>0.68181818181818177</v>
      </c>
    </row>
    <row r="101" spans="1:8" x14ac:dyDescent="0.3">
      <c r="B101" s="5" t="s">
        <v>33</v>
      </c>
      <c r="C101" s="34"/>
      <c r="D101" s="34"/>
      <c r="E101" s="34"/>
      <c r="F101" s="34"/>
      <c r="H101" s="19"/>
    </row>
    <row r="102" spans="1:8" x14ac:dyDescent="0.3">
      <c r="B102" s="5" t="s">
        <v>34</v>
      </c>
      <c r="C102" s="5">
        <v>150</v>
      </c>
      <c r="D102" s="5">
        <v>2</v>
      </c>
      <c r="E102" s="5">
        <v>32</v>
      </c>
      <c r="F102" s="5">
        <v>184</v>
      </c>
      <c r="H102" s="4">
        <v>0.81521739130434778</v>
      </c>
    </row>
    <row r="103" spans="1:8" x14ac:dyDescent="0.3">
      <c r="H103" s="3"/>
    </row>
    <row r="104" spans="1:8" x14ac:dyDescent="0.3">
      <c r="A104" s="2" t="s">
        <v>5</v>
      </c>
      <c r="B104" s="2" t="s">
        <v>28</v>
      </c>
      <c r="C104" s="34"/>
      <c r="D104" s="34"/>
      <c r="E104" s="34"/>
      <c r="F104" s="34"/>
      <c r="H104" s="19"/>
    </row>
    <row r="105" spans="1:8" x14ac:dyDescent="0.3">
      <c r="B105" s="2" t="s">
        <v>29</v>
      </c>
      <c r="C105" s="34"/>
      <c r="D105" s="34"/>
      <c r="E105" s="34"/>
      <c r="F105" s="34"/>
      <c r="H105" s="19"/>
    </row>
    <row r="106" spans="1:8" x14ac:dyDescent="0.3">
      <c r="B106" s="2" t="s">
        <v>30</v>
      </c>
      <c r="C106" s="34"/>
      <c r="D106" s="34"/>
      <c r="E106" s="34"/>
      <c r="F106" s="34"/>
      <c r="H106" s="19"/>
    </row>
    <row r="107" spans="1:8" x14ac:dyDescent="0.3">
      <c r="B107" s="2" t="s">
        <v>31</v>
      </c>
      <c r="C107" s="34"/>
      <c r="D107" s="34"/>
      <c r="E107" s="34"/>
      <c r="F107" s="34"/>
      <c r="H107" s="19"/>
    </row>
    <row r="108" spans="1:8" x14ac:dyDescent="0.3">
      <c r="B108" s="2" t="s">
        <v>32</v>
      </c>
      <c r="C108" s="5">
        <v>154</v>
      </c>
      <c r="D108" s="5">
        <v>2</v>
      </c>
      <c r="E108" s="5">
        <v>27</v>
      </c>
      <c r="F108" s="5">
        <v>183</v>
      </c>
      <c r="H108" s="4">
        <v>0.84153005464480879</v>
      </c>
    </row>
    <row r="109" spans="1:8" x14ac:dyDescent="0.3">
      <c r="B109" s="2" t="s">
        <v>33</v>
      </c>
      <c r="C109" s="34"/>
      <c r="D109" s="34"/>
      <c r="E109" s="34"/>
      <c r="F109" s="34"/>
      <c r="H109" s="19"/>
    </row>
    <row r="110" spans="1:8" x14ac:dyDescent="0.3">
      <c r="B110" s="2" t="s">
        <v>34</v>
      </c>
      <c r="C110" s="5">
        <v>153</v>
      </c>
      <c r="D110" s="5">
        <v>10</v>
      </c>
      <c r="E110" s="5">
        <v>46</v>
      </c>
      <c r="F110" s="5">
        <v>209</v>
      </c>
      <c r="H110" s="4">
        <v>0.73205741626794263</v>
      </c>
    </row>
    <row r="111" spans="1:8" x14ac:dyDescent="0.3">
      <c r="H111" s="3"/>
    </row>
    <row r="112" spans="1:8" x14ac:dyDescent="0.3">
      <c r="A112" s="2" t="s">
        <v>6</v>
      </c>
      <c r="B112" s="2" t="s">
        <v>28</v>
      </c>
      <c r="C112" s="34"/>
      <c r="D112" s="34"/>
      <c r="E112" s="34"/>
      <c r="F112" s="34"/>
      <c r="H112" s="19"/>
    </row>
    <row r="113" spans="1:8" x14ac:dyDescent="0.3">
      <c r="B113" s="2" t="s">
        <v>29</v>
      </c>
      <c r="C113" s="34"/>
      <c r="D113" s="34"/>
      <c r="E113" s="34"/>
      <c r="F113" s="34"/>
      <c r="H113" s="19"/>
    </row>
    <row r="114" spans="1:8" x14ac:dyDescent="0.3">
      <c r="B114" s="2" t="s">
        <v>30</v>
      </c>
      <c r="C114" s="34"/>
      <c r="D114" s="34"/>
      <c r="E114" s="34"/>
      <c r="F114" s="34"/>
      <c r="H114" s="19"/>
    </row>
    <row r="115" spans="1:8" x14ac:dyDescent="0.3">
      <c r="B115" s="2" t="s">
        <v>31</v>
      </c>
      <c r="C115" s="5">
        <v>23</v>
      </c>
      <c r="D115" s="5">
        <v>1</v>
      </c>
      <c r="E115" s="5">
        <v>2</v>
      </c>
      <c r="F115" s="5">
        <v>26</v>
      </c>
      <c r="H115" s="4">
        <v>0.88461538461538458</v>
      </c>
    </row>
    <row r="116" spans="1:8" x14ac:dyDescent="0.3">
      <c r="B116" s="2" t="s">
        <v>32</v>
      </c>
      <c r="C116" s="5">
        <v>130</v>
      </c>
      <c r="D116" s="5">
        <v>2</v>
      </c>
      <c r="E116" s="5">
        <v>28</v>
      </c>
      <c r="F116" s="5">
        <v>160</v>
      </c>
      <c r="H116" s="4">
        <v>0.8125</v>
      </c>
    </row>
    <row r="117" spans="1:8" x14ac:dyDescent="0.3">
      <c r="B117" s="2" t="s">
        <v>33</v>
      </c>
      <c r="C117" s="34"/>
      <c r="D117" s="34"/>
      <c r="E117" s="34"/>
      <c r="F117" s="34"/>
      <c r="H117" s="19"/>
    </row>
    <row r="118" spans="1:8" x14ac:dyDescent="0.3">
      <c r="B118" s="2" t="s">
        <v>34</v>
      </c>
      <c r="C118" s="5">
        <v>151</v>
      </c>
      <c r="D118" s="5">
        <v>6</v>
      </c>
      <c r="E118" s="5">
        <v>33</v>
      </c>
      <c r="F118" s="5">
        <v>190</v>
      </c>
      <c r="H118" s="4">
        <v>0.79473684210526319</v>
      </c>
    </row>
    <row r="119" spans="1:8" x14ac:dyDescent="0.3">
      <c r="H119" s="3"/>
    </row>
    <row r="120" spans="1:8" x14ac:dyDescent="0.3">
      <c r="A120" s="2" t="s">
        <v>7</v>
      </c>
      <c r="B120" s="2" t="s">
        <v>28</v>
      </c>
      <c r="C120" s="34"/>
      <c r="D120" s="34"/>
      <c r="E120" s="34"/>
      <c r="F120" s="34"/>
      <c r="H120" s="19"/>
    </row>
    <row r="121" spans="1:8" x14ac:dyDescent="0.3">
      <c r="B121" s="2" t="s">
        <v>29</v>
      </c>
      <c r="C121" s="34"/>
      <c r="D121" s="34"/>
      <c r="E121" s="34"/>
      <c r="F121" s="34"/>
      <c r="H121" s="19"/>
    </row>
    <row r="122" spans="1:8" x14ac:dyDescent="0.3">
      <c r="B122" s="2" t="s">
        <v>30</v>
      </c>
      <c r="C122" s="34"/>
      <c r="D122" s="34"/>
      <c r="E122" s="34"/>
      <c r="F122" s="34"/>
      <c r="H122" s="19"/>
    </row>
    <row r="123" spans="1:8" x14ac:dyDescent="0.3">
      <c r="B123" s="2" t="s">
        <v>31</v>
      </c>
      <c r="C123" s="34"/>
      <c r="D123" s="34"/>
      <c r="E123" s="34"/>
      <c r="F123" s="34"/>
      <c r="H123" s="19"/>
    </row>
    <row r="124" spans="1:8" x14ac:dyDescent="0.3">
      <c r="B124" s="2" t="s">
        <v>32</v>
      </c>
      <c r="C124" s="5">
        <v>149</v>
      </c>
      <c r="D124" s="5">
        <v>3</v>
      </c>
      <c r="E124" s="5">
        <v>31</v>
      </c>
      <c r="F124" s="5">
        <v>183</v>
      </c>
      <c r="H124" s="4">
        <v>0.81420765027322406</v>
      </c>
    </row>
    <row r="125" spans="1:8" x14ac:dyDescent="0.3">
      <c r="B125" s="2" t="s">
        <v>33</v>
      </c>
      <c r="C125" s="34"/>
      <c r="D125" s="34"/>
      <c r="E125" s="34"/>
      <c r="F125" s="34"/>
      <c r="H125" s="19"/>
    </row>
    <row r="126" spans="1:8" x14ac:dyDescent="0.3">
      <c r="B126" s="2" t="s">
        <v>34</v>
      </c>
      <c r="C126" s="5">
        <v>166</v>
      </c>
      <c r="D126" s="5">
        <v>5</v>
      </c>
      <c r="E126" s="5">
        <v>33</v>
      </c>
      <c r="F126" s="5">
        <v>204</v>
      </c>
      <c r="H126" s="4">
        <v>0.81372549019607843</v>
      </c>
    </row>
    <row r="128" spans="1:8" x14ac:dyDescent="0.3">
      <c r="A128" s="2" t="s">
        <v>8</v>
      </c>
      <c r="B128" s="2" t="s">
        <v>28</v>
      </c>
      <c r="C128" s="5"/>
      <c r="D128" s="5"/>
      <c r="E128" s="5"/>
      <c r="F128" s="5"/>
      <c r="H128" s="19"/>
    </row>
    <row r="129" spans="2:8" x14ac:dyDescent="0.3">
      <c r="B129" s="2" t="s">
        <v>29</v>
      </c>
      <c r="C129" s="5"/>
      <c r="D129" s="5"/>
      <c r="E129" s="5"/>
      <c r="F129" s="5"/>
      <c r="H129" s="19"/>
    </row>
    <row r="130" spans="2:8" x14ac:dyDescent="0.3">
      <c r="B130" s="2" t="s">
        <v>30</v>
      </c>
      <c r="C130" s="5"/>
      <c r="D130" s="5"/>
      <c r="E130" s="5"/>
      <c r="F130" s="5"/>
      <c r="H130" s="19"/>
    </row>
    <row r="131" spans="2:8" x14ac:dyDescent="0.3">
      <c r="B131" s="2" t="s">
        <v>31</v>
      </c>
      <c r="C131" s="5"/>
      <c r="D131" s="5"/>
      <c r="E131" s="5"/>
      <c r="F131" s="5"/>
      <c r="H131" s="19"/>
    </row>
    <row r="132" spans="2:8" x14ac:dyDescent="0.3">
      <c r="B132" s="2" t="s">
        <v>32</v>
      </c>
      <c r="C132" s="5"/>
      <c r="D132" s="5"/>
      <c r="E132" s="5"/>
      <c r="F132" s="5"/>
      <c r="H132" s="59">
        <v>0.81699999999999995</v>
      </c>
    </row>
    <row r="133" spans="2:8" x14ac:dyDescent="0.3">
      <c r="B133" s="2" t="s">
        <v>33</v>
      </c>
      <c r="C133" s="5"/>
      <c r="D133" s="5"/>
      <c r="E133" s="5"/>
      <c r="F133" s="5"/>
      <c r="H133" s="19"/>
    </row>
    <row r="134" spans="2:8" x14ac:dyDescent="0.3">
      <c r="B134" s="2" t="s">
        <v>34</v>
      </c>
      <c r="C134" s="5"/>
      <c r="D134" s="5"/>
      <c r="E134" s="5"/>
      <c r="F134" s="5"/>
      <c r="H134" s="59">
        <v>0.85599999999999998</v>
      </c>
    </row>
  </sheetData>
  <phoneticPr fontId="5" type="noConversion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12970-3DB8-4170-A3D0-43BC2D30A2F6}">
  <dimension ref="A1:F8"/>
  <sheetViews>
    <sheetView zoomScale="140" zoomScaleNormal="140" workbookViewId="0">
      <selection activeCell="F15" sqref="F15"/>
    </sheetView>
  </sheetViews>
  <sheetFormatPr defaultColWidth="9.109375" defaultRowHeight="15.6" x14ac:dyDescent="0.3"/>
  <cols>
    <col min="1" max="1" width="26.33203125" style="2" customWidth="1"/>
    <col min="2" max="16384" width="9.109375" style="2"/>
  </cols>
  <sheetData>
    <row r="1" spans="1:6" x14ac:dyDescent="0.3">
      <c r="A1" s="1" t="s">
        <v>101</v>
      </c>
    </row>
    <row r="2" spans="1:6" ht="18" x14ac:dyDescent="0.35">
      <c r="A2" s="35" t="s">
        <v>102</v>
      </c>
    </row>
    <row r="5" spans="1:6" ht="16.2" thickBot="1" x14ac:dyDescent="0.35">
      <c r="B5" s="36"/>
      <c r="C5" s="36"/>
      <c r="D5" s="20" t="s">
        <v>7</v>
      </c>
      <c r="E5" s="20" t="s">
        <v>8</v>
      </c>
      <c r="F5" s="20" t="s">
        <v>9</v>
      </c>
    </row>
    <row r="6" spans="1:6" ht="16.2" thickBot="1" x14ac:dyDescent="0.35">
      <c r="A6" s="8" t="s">
        <v>10</v>
      </c>
      <c r="B6" s="37"/>
      <c r="C6" s="37"/>
      <c r="D6" s="9">
        <v>0.9</v>
      </c>
      <c r="E6" s="9">
        <v>0.9</v>
      </c>
      <c r="F6" s="10">
        <v>0.9</v>
      </c>
    </row>
    <row r="7" spans="1:6" ht="16.2" thickBot="1" x14ac:dyDescent="0.35">
      <c r="A7" s="11" t="s">
        <v>11</v>
      </c>
      <c r="B7" s="38" t="e">
        <f>AVERAGE(B6:B6)+0.02</f>
        <v>#DIV/0!</v>
      </c>
      <c r="C7" s="38" t="e">
        <f>AVERAGE(B6:C6)+0.02</f>
        <v>#DIV/0!</v>
      </c>
      <c r="D7" s="17">
        <f>AVERAGE(B6:D6)+0.02</f>
        <v>0.92</v>
      </c>
      <c r="E7" s="17">
        <f>AVERAGE(B6:E6)+0.02</f>
        <v>0.92</v>
      </c>
      <c r="F7" s="17">
        <f>AVERAGE(B6:F6)+0.02</f>
        <v>0.92</v>
      </c>
    </row>
    <row r="8" spans="1:6" ht="16.2" thickBot="1" x14ac:dyDescent="0.35">
      <c r="A8" s="14" t="s">
        <v>12</v>
      </c>
      <c r="B8" s="38" t="e">
        <f>AVERAGE(B6:B6)-0.02</f>
        <v>#DIV/0!</v>
      </c>
      <c r="C8" s="38" t="e">
        <f>AVERAGE(B6:C6)-0.02</f>
        <v>#DIV/0!</v>
      </c>
      <c r="D8" s="17">
        <f>AVERAGE(B6:D6)-0.02</f>
        <v>0.88</v>
      </c>
      <c r="E8" s="17">
        <f>AVERAGE(B6:E6)-0.02</f>
        <v>0.88</v>
      </c>
      <c r="F8" s="17">
        <f>AVERAGE(B6:F6)-0.02</f>
        <v>0.88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A8F06CF18F1841B1A84DEEB128016B" ma:contentTypeVersion="16" ma:contentTypeDescription="Create a new document." ma:contentTypeScope="" ma:versionID="ebcc7e7579547a7b1a0dcaf0e2cc2d3c">
  <xsd:schema xmlns:xsd="http://www.w3.org/2001/XMLSchema" xmlns:xs="http://www.w3.org/2001/XMLSchema" xmlns:p="http://schemas.microsoft.com/office/2006/metadata/properties" xmlns:ns1="http://schemas.microsoft.com/sharepoint/v3" xmlns:ns3="96803791-a7f5-48f3-a26a-160abe63cc32" xmlns:ns4="191f3ff0-069e-482f-a2e0-345fa726a047" targetNamespace="http://schemas.microsoft.com/office/2006/metadata/properties" ma:root="true" ma:fieldsID="dfcad41027d71f2ed12706280cb70550" ns1:_="" ns3:_="" ns4:_="">
    <xsd:import namespace="http://schemas.microsoft.com/sharepoint/v3"/>
    <xsd:import namespace="96803791-a7f5-48f3-a26a-160abe63cc32"/>
    <xsd:import namespace="191f3ff0-069e-482f-a2e0-345fa726a04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1:_ip_UnifiedCompliancePolicyProperties" minOccurs="0"/>
                <xsd:element ref="ns1:_ip_UnifiedCompliancePolicyUIActio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803791-a7f5-48f3-a26a-160abe63cc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1f3ff0-069e-482f-a2e0-345fa726a04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2356A6-61B2-4C6D-921C-9FD2001A30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6803791-a7f5-48f3-a26a-160abe63cc32"/>
    <ds:schemaRef ds:uri="191f3ff0-069e-482f-a2e0-345fa726a0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1864B3-EE91-4086-97DA-03DA1F7E2544}">
  <ds:schemaRefs>
    <ds:schemaRef ds:uri="http://www.w3.org/XML/1998/namespace"/>
    <ds:schemaRef ds:uri="96803791-a7f5-48f3-a26a-160abe63cc32"/>
    <ds:schemaRef ds:uri="http://purl.org/dc/elements/1.1/"/>
    <ds:schemaRef ds:uri="http://schemas.microsoft.com/office/2006/metadata/properties"/>
    <ds:schemaRef ds:uri="http://purl.org/dc/dcmitype/"/>
    <ds:schemaRef ds:uri="http://schemas.microsoft.com/sharepoint/v3"/>
    <ds:schemaRef ds:uri="http://schemas.microsoft.com/office/2006/documentManagement/types"/>
    <ds:schemaRef ds:uri="191f3ff0-069e-482f-a2e0-345fa726a047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135D3F5-7615-4326-AC02-6641C6595D7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EA 1_1 45 Credit Attainment</vt:lpstr>
      <vt:lpstr>1_2 Fall to Fall Retention</vt:lpstr>
      <vt:lpstr>1_3 Course Completion</vt:lpstr>
      <vt:lpstr>1.4 Degree Completion Rate</vt:lpstr>
      <vt:lpstr>1_5_1 Transfer Rate</vt:lpstr>
      <vt:lpstr>1_5_2 Employment Rate</vt:lpstr>
      <vt:lpstr>1_5_2 Disagregation</vt:lpstr>
      <vt:lpstr>2_1 Instruction Assess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Potato Dad</dc:creator>
  <cp:keywords/>
  <dc:description/>
  <cp:lastModifiedBy>Ty Jones</cp:lastModifiedBy>
  <cp:revision/>
  <dcterms:created xsi:type="dcterms:W3CDTF">2022-01-27T17:41:36Z</dcterms:created>
  <dcterms:modified xsi:type="dcterms:W3CDTF">2023-05-15T17:50:55Z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0x0101007AA8F06CF18F1841B1A84DEEB128016B</vt:lpwstr>
  </property>
</Properties>
</file>